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6\vyberovky\oprava chodby\"/>
    </mc:Choice>
  </mc:AlternateContent>
  <xr:revisionPtr revIDLastSave="0" documentId="13_ncr:1_{210872F2-84AD-4BF5-B16E-5D0FB76F5758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Stavba" sheetId="1" r:id="rId1"/>
    <sheet name="VzorPolozky" sheetId="10" state="hidden" r:id="rId2"/>
    <sheet name="1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'1 1 Pol'!$A$1:$Y$146</definedName>
    <definedName name="_xlnm.Print_Area" localSheetId="0">Stavba!$A$1:$J$73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36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7" i="12"/>
  <c r="G16" i="12" s="1"/>
  <c r="I17" i="12"/>
  <c r="I16" i="12" s="1"/>
  <c r="K17" i="12"/>
  <c r="K16" i="12" s="1"/>
  <c r="M17" i="12"/>
  <c r="M16" i="12" s="1"/>
  <c r="O17" i="12"/>
  <c r="O16" i="12" s="1"/>
  <c r="Q17" i="12"/>
  <c r="Q16" i="12" s="1"/>
  <c r="V17" i="12"/>
  <c r="V16" i="12" s="1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3" i="12"/>
  <c r="G22" i="12" s="1"/>
  <c r="I23" i="12"/>
  <c r="I22" i="12" s="1"/>
  <c r="K23" i="12"/>
  <c r="K22" i="12" s="1"/>
  <c r="M23" i="12"/>
  <c r="M22" i="12" s="1"/>
  <c r="O23" i="12"/>
  <c r="O22" i="12" s="1"/>
  <c r="Q23" i="12"/>
  <c r="Q22" i="12" s="1"/>
  <c r="V23" i="12"/>
  <c r="V22" i="12" s="1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8" i="12"/>
  <c r="G27" i="12" s="1"/>
  <c r="I28" i="12"/>
  <c r="I27" i="12" s="1"/>
  <c r="K28" i="12"/>
  <c r="K27" i="12" s="1"/>
  <c r="M28" i="12"/>
  <c r="M27" i="12" s="1"/>
  <c r="O28" i="12"/>
  <c r="O27" i="12" s="1"/>
  <c r="Q28" i="12"/>
  <c r="Q27" i="12" s="1"/>
  <c r="V28" i="12"/>
  <c r="V27" i="12" s="1"/>
  <c r="G30" i="12"/>
  <c r="G29" i="12" s="1"/>
  <c r="I30" i="12"/>
  <c r="I29" i="12" s="1"/>
  <c r="K30" i="12"/>
  <c r="K29" i="12" s="1"/>
  <c r="M30" i="12"/>
  <c r="M29" i="12" s="1"/>
  <c r="O30" i="12"/>
  <c r="O29" i="12" s="1"/>
  <c r="Q30" i="12"/>
  <c r="Q29" i="12" s="1"/>
  <c r="V30" i="12"/>
  <c r="V29" i="12" s="1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G39" i="12"/>
  <c r="G38" i="12" s="1"/>
  <c r="I39" i="12"/>
  <c r="I38" i="12" s="1"/>
  <c r="K39" i="12"/>
  <c r="K38" i="12" s="1"/>
  <c r="M39" i="12"/>
  <c r="M38" i="12" s="1"/>
  <c r="O39" i="12"/>
  <c r="O38" i="12" s="1"/>
  <c r="Q39" i="12"/>
  <c r="Q38" i="12" s="1"/>
  <c r="V39" i="12"/>
  <c r="V38" i="12" s="1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4" i="12"/>
  <c r="G43" i="12" s="1"/>
  <c r="I44" i="12"/>
  <c r="I43" i="12" s="1"/>
  <c r="K44" i="12"/>
  <c r="K43" i="12" s="1"/>
  <c r="M44" i="12"/>
  <c r="M43" i="12" s="1"/>
  <c r="O44" i="12"/>
  <c r="O43" i="12" s="1"/>
  <c r="Q44" i="12"/>
  <c r="Q43" i="12" s="1"/>
  <c r="V44" i="12"/>
  <c r="V43" i="12" s="1"/>
  <c r="G45" i="12"/>
  <c r="I45" i="12"/>
  <c r="K45" i="12"/>
  <c r="M45" i="12"/>
  <c r="O45" i="12"/>
  <c r="Q45" i="12"/>
  <c r="V45" i="12"/>
  <c r="G47" i="12"/>
  <c r="G46" i="12" s="1"/>
  <c r="I47" i="12"/>
  <c r="I46" i="12" s="1"/>
  <c r="K47" i="12"/>
  <c r="K46" i="12" s="1"/>
  <c r="M47" i="12"/>
  <c r="M46" i="12" s="1"/>
  <c r="O47" i="12"/>
  <c r="O46" i="12" s="1"/>
  <c r="Q47" i="12"/>
  <c r="Q46" i="12" s="1"/>
  <c r="V47" i="12"/>
  <c r="V46" i="12" s="1"/>
  <c r="G49" i="12"/>
  <c r="G48" i="12" s="1"/>
  <c r="I49" i="12"/>
  <c r="I48" i="12" s="1"/>
  <c r="K49" i="12"/>
  <c r="K48" i="12" s="1"/>
  <c r="M49" i="12"/>
  <c r="M48" i="12" s="1"/>
  <c r="O49" i="12"/>
  <c r="O48" i="12" s="1"/>
  <c r="Q49" i="12"/>
  <c r="Q48" i="12" s="1"/>
  <c r="V49" i="12"/>
  <c r="V48" i="12" s="1"/>
  <c r="G51" i="12"/>
  <c r="G50" i="12" s="1"/>
  <c r="I51" i="12"/>
  <c r="I50" i="12" s="1"/>
  <c r="K51" i="12"/>
  <c r="K50" i="12" s="1"/>
  <c r="M51" i="12"/>
  <c r="M50" i="12" s="1"/>
  <c r="O51" i="12"/>
  <c r="O50" i="12" s="1"/>
  <c r="Q51" i="12"/>
  <c r="Q50" i="12" s="1"/>
  <c r="V51" i="12"/>
  <c r="V50" i="12" s="1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4" i="12"/>
  <c r="G63" i="12" s="1"/>
  <c r="I64" i="12"/>
  <c r="I63" i="12" s="1"/>
  <c r="K64" i="12"/>
  <c r="K63" i="12" s="1"/>
  <c r="M64" i="12"/>
  <c r="M63" i="12" s="1"/>
  <c r="O64" i="12"/>
  <c r="O63" i="12" s="1"/>
  <c r="Q64" i="12"/>
  <c r="Q63" i="12" s="1"/>
  <c r="V64" i="12"/>
  <c r="V63" i="12" s="1"/>
  <c r="G66" i="12"/>
  <c r="G65" i="12" s="1"/>
  <c r="I66" i="12"/>
  <c r="I65" i="12" s="1"/>
  <c r="K66" i="12"/>
  <c r="K65" i="12" s="1"/>
  <c r="M66" i="12"/>
  <c r="M65" i="12" s="1"/>
  <c r="O66" i="12"/>
  <c r="O65" i="12" s="1"/>
  <c r="Q66" i="12"/>
  <c r="Q65" i="12" s="1"/>
  <c r="V66" i="12"/>
  <c r="V65" i="12" s="1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70" i="12"/>
  <c r="G69" i="12" s="1"/>
  <c r="I70" i="12"/>
  <c r="I69" i="12" s="1"/>
  <c r="K70" i="12"/>
  <c r="K69" i="12" s="1"/>
  <c r="M70" i="12"/>
  <c r="M69" i="12" s="1"/>
  <c r="O70" i="12"/>
  <c r="O69" i="12" s="1"/>
  <c r="Q70" i="12"/>
  <c r="Q69" i="12" s="1"/>
  <c r="V70" i="12"/>
  <c r="V69" i="12" s="1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4" i="12"/>
  <c r="G73" i="12" s="1"/>
  <c r="I74" i="12"/>
  <c r="I73" i="12" s="1"/>
  <c r="K74" i="12"/>
  <c r="K73" i="12" s="1"/>
  <c r="M74" i="12"/>
  <c r="M73" i="12" s="1"/>
  <c r="O74" i="12"/>
  <c r="O73" i="12" s="1"/>
  <c r="Q74" i="12"/>
  <c r="Q73" i="12" s="1"/>
  <c r="V74" i="12"/>
  <c r="V73" i="12" s="1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8" i="12"/>
  <c r="G77" i="12" s="1"/>
  <c r="I78" i="12"/>
  <c r="I77" i="12" s="1"/>
  <c r="K78" i="12"/>
  <c r="K77" i="12" s="1"/>
  <c r="M78" i="12"/>
  <c r="M77" i="12" s="1"/>
  <c r="O78" i="12"/>
  <c r="O77" i="12" s="1"/>
  <c r="Q78" i="12"/>
  <c r="Q77" i="12" s="1"/>
  <c r="V78" i="12"/>
  <c r="V77" i="12" s="1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2" i="12"/>
  <c r="I82" i="12"/>
  <c r="K82" i="12"/>
  <c r="M82" i="12"/>
  <c r="O82" i="12"/>
  <c r="Q82" i="12"/>
  <c r="V82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I87" i="12"/>
  <c r="K87" i="12"/>
  <c r="M87" i="12"/>
  <c r="O87" i="12"/>
  <c r="Q87" i="12"/>
  <c r="V87" i="12"/>
  <c r="G89" i="12"/>
  <c r="G88" i="12" s="1"/>
  <c r="I89" i="12"/>
  <c r="I88" i="12" s="1"/>
  <c r="K89" i="12"/>
  <c r="K88" i="12" s="1"/>
  <c r="M89" i="12"/>
  <c r="M88" i="12" s="1"/>
  <c r="O89" i="12"/>
  <c r="O88" i="12" s="1"/>
  <c r="Q89" i="12"/>
  <c r="Q88" i="12" s="1"/>
  <c r="V89" i="12"/>
  <c r="V88" i="12" s="1"/>
  <c r="G91" i="12"/>
  <c r="G90" i="12" s="1"/>
  <c r="I91" i="12"/>
  <c r="I90" i="12" s="1"/>
  <c r="K91" i="12"/>
  <c r="K90" i="12" s="1"/>
  <c r="M91" i="12"/>
  <c r="M90" i="12" s="1"/>
  <c r="O91" i="12"/>
  <c r="O90" i="12" s="1"/>
  <c r="Q91" i="12"/>
  <c r="Q90" i="12" s="1"/>
  <c r="V91" i="12"/>
  <c r="V90" i="12" s="1"/>
  <c r="G92" i="12"/>
  <c r="I92" i="12"/>
  <c r="K92" i="12"/>
  <c r="M92" i="12"/>
  <c r="O92" i="12"/>
  <c r="Q92" i="12"/>
  <c r="V92" i="12"/>
  <c r="G94" i="12"/>
  <c r="G93" i="12" s="1"/>
  <c r="I94" i="12"/>
  <c r="I93" i="12" s="1"/>
  <c r="K94" i="12"/>
  <c r="K93" i="12" s="1"/>
  <c r="M94" i="12"/>
  <c r="M93" i="12" s="1"/>
  <c r="O94" i="12"/>
  <c r="O93" i="12" s="1"/>
  <c r="Q94" i="12"/>
  <c r="Q93" i="12" s="1"/>
  <c r="V94" i="12"/>
  <c r="V93" i="12" s="1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01" i="12"/>
  <c r="I101" i="12"/>
  <c r="K101" i="12"/>
  <c r="M101" i="12"/>
  <c r="O101" i="12"/>
  <c r="Q101" i="12"/>
  <c r="V101" i="12"/>
  <c r="G103" i="12"/>
  <c r="G102" i="12" s="1"/>
  <c r="I103" i="12"/>
  <c r="I102" i="12" s="1"/>
  <c r="K103" i="12"/>
  <c r="K102" i="12" s="1"/>
  <c r="M103" i="12"/>
  <c r="M102" i="12" s="1"/>
  <c r="O103" i="12"/>
  <c r="O102" i="12" s="1"/>
  <c r="Q103" i="12"/>
  <c r="Q102" i="12" s="1"/>
  <c r="V103" i="12"/>
  <c r="V102" i="12" s="1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G106" i="12"/>
  <c r="I106" i="12"/>
  <c r="K106" i="12"/>
  <c r="M106" i="12"/>
  <c r="O106" i="12"/>
  <c r="Q106" i="12"/>
  <c r="V106" i="12"/>
  <c r="G108" i="12"/>
  <c r="G107" i="12" s="1"/>
  <c r="I108" i="12"/>
  <c r="I107" i="12" s="1"/>
  <c r="K108" i="12"/>
  <c r="K107" i="12" s="1"/>
  <c r="M108" i="12"/>
  <c r="M107" i="12" s="1"/>
  <c r="O108" i="12"/>
  <c r="O107" i="12" s="1"/>
  <c r="Q108" i="12"/>
  <c r="Q107" i="12" s="1"/>
  <c r="V108" i="12"/>
  <c r="V107" i="12" s="1"/>
  <c r="G109" i="12"/>
  <c r="I109" i="12"/>
  <c r="K109" i="12"/>
  <c r="M109" i="12"/>
  <c r="O109" i="12"/>
  <c r="Q109" i="12"/>
  <c r="V109" i="12"/>
  <c r="G110" i="12"/>
  <c r="I110" i="12"/>
  <c r="K110" i="12"/>
  <c r="M110" i="12"/>
  <c r="O110" i="12"/>
  <c r="Q110" i="12"/>
  <c r="V110" i="12"/>
  <c r="G111" i="12"/>
  <c r="I111" i="12"/>
  <c r="K111" i="12"/>
  <c r="M111" i="12"/>
  <c r="O111" i="12"/>
  <c r="Q111" i="12"/>
  <c r="V111" i="12"/>
  <c r="G113" i="12"/>
  <c r="G112" i="12" s="1"/>
  <c r="I113" i="12"/>
  <c r="I112" i="12" s="1"/>
  <c r="K113" i="12"/>
  <c r="K112" i="12" s="1"/>
  <c r="M113" i="12"/>
  <c r="M112" i="12" s="1"/>
  <c r="O113" i="12"/>
  <c r="O112" i="12" s="1"/>
  <c r="Q113" i="12"/>
  <c r="Q112" i="12" s="1"/>
  <c r="V113" i="12"/>
  <c r="V112" i="12" s="1"/>
  <c r="G114" i="12"/>
  <c r="I114" i="12"/>
  <c r="K114" i="12"/>
  <c r="M114" i="12"/>
  <c r="O114" i="12"/>
  <c r="Q114" i="12"/>
  <c r="V114" i="12"/>
  <c r="G115" i="12"/>
  <c r="I115" i="12"/>
  <c r="K115" i="12"/>
  <c r="M115" i="12"/>
  <c r="O115" i="12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G118" i="12" s="1"/>
  <c r="I119" i="12"/>
  <c r="I118" i="12" s="1"/>
  <c r="K119" i="12"/>
  <c r="K118" i="12" s="1"/>
  <c r="M119" i="12"/>
  <c r="M118" i="12" s="1"/>
  <c r="O119" i="12"/>
  <c r="O118" i="12" s="1"/>
  <c r="Q119" i="12"/>
  <c r="Q118" i="12" s="1"/>
  <c r="V119" i="12"/>
  <c r="V118" i="12" s="1"/>
  <c r="G120" i="12"/>
  <c r="I120" i="12"/>
  <c r="K120" i="12"/>
  <c r="M120" i="12"/>
  <c r="O120" i="12"/>
  <c r="Q120" i="12"/>
  <c r="V120" i="12"/>
  <c r="G121" i="12"/>
  <c r="I121" i="12"/>
  <c r="K121" i="12"/>
  <c r="M121" i="12"/>
  <c r="O121" i="12"/>
  <c r="Q121" i="12"/>
  <c r="V121" i="12"/>
  <c r="G123" i="12"/>
  <c r="G122" i="12" s="1"/>
  <c r="I123" i="12"/>
  <c r="I122" i="12" s="1"/>
  <c r="K123" i="12"/>
  <c r="K122" i="12" s="1"/>
  <c r="M123" i="12"/>
  <c r="M122" i="12" s="1"/>
  <c r="O123" i="12"/>
  <c r="O122" i="12" s="1"/>
  <c r="Q123" i="12"/>
  <c r="Q122" i="12" s="1"/>
  <c r="V123" i="12"/>
  <c r="V122" i="12" s="1"/>
  <c r="G124" i="12"/>
  <c r="I124" i="12"/>
  <c r="K124" i="12"/>
  <c r="M124" i="12"/>
  <c r="O124" i="12"/>
  <c r="Q124" i="12"/>
  <c r="V124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8" i="12"/>
  <c r="G127" i="12" s="1"/>
  <c r="I128" i="12"/>
  <c r="I127" i="12" s="1"/>
  <c r="K128" i="12"/>
  <c r="K127" i="12" s="1"/>
  <c r="M128" i="12"/>
  <c r="M127" i="12" s="1"/>
  <c r="O128" i="12"/>
  <c r="O127" i="12" s="1"/>
  <c r="Q128" i="12"/>
  <c r="Q127" i="12" s="1"/>
  <c r="V128" i="12"/>
  <c r="V127" i="12" s="1"/>
  <c r="G129" i="12"/>
  <c r="I129" i="12"/>
  <c r="K129" i="12"/>
  <c r="M129" i="12"/>
  <c r="O129" i="12"/>
  <c r="Q129" i="12"/>
  <c r="V129" i="12"/>
  <c r="G130" i="12"/>
  <c r="I130" i="12"/>
  <c r="K130" i="12"/>
  <c r="M130" i="12"/>
  <c r="O130" i="12"/>
  <c r="Q130" i="12"/>
  <c r="V130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4" i="12"/>
  <c r="I134" i="12"/>
  <c r="K134" i="12"/>
  <c r="M134" i="12"/>
  <c r="O134" i="12"/>
  <c r="Q134" i="12"/>
  <c r="V134" i="12"/>
  <c r="AE136" i="12"/>
  <c r="AF136" i="12"/>
  <c r="I20" i="1"/>
  <c r="I19" i="1"/>
  <c r="I18" i="1"/>
  <c r="I16" i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17" i="1" l="1"/>
  <c r="I21" i="1" s="1"/>
  <c r="I73" i="1"/>
  <c r="A26" i="1"/>
  <c r="G26" i="1"/>
  <c r="F42" i="1"/>
  <c r="H39" i="1"/>
  <c r="I39" i="1" s="1"/>
  <c r="I42" i="1" s="1"/>
  <c r="J41" i="1" s="1"/>
  <c r="H42" i="1"/>
  <c r="J71" i="1" l="1"/>
  <c r="J72" i="1"/>
  <c r="J70" i="1"/>
  <c r="J69" i="1"/>
  <c r="J50" i="1"/>
  <c r="J49" i="1"/>
  <c r="J51" i="1"/>
  <c r="J53" i="1"/>
  <c r="J57" i="1"/>
  <c r="J59" i="1"/>
  <c r="J62" i="1"/>
  <c r="J68" i="1"/>
  <c r="J55" i="1"/>
  <c r="J61" i="1"/>
  <c r="J66" i="1"/>
  <c r="J52" i="1"/>
  <c r="J54" i="1"/>
  <c r="J56" i="1"/>
  <c r="J58" i="1"/>
  <c r="J60" i="1"/>
  <c r="J63" i="1"/>
  <c r="J64" i="1"/>
  <c r="J65" i="1"/>
  <c r="J67" i="1"/>
  <c r="G23" i="1"/>
  <c r="G28" i="1"/>
  <c r="J40" i="1"/>
  <c r="J39" i="1"/>
  <c r="J42" i="1" s="1"/>
  <c r="J73" i="1" l="1"/>
  <c r="A23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A7C988D1-5B8B-4797-B061-326F6F961C5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21B2AB1-AFF7-44A5-A7CF-085CFD5261A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<sst xmlns="http://schemas.openxmlformats.org/spreadsheetml/2006/main" count="1119" uniqueCount="368">
  <si>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</si>
  <si>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</si>
  <si>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</si>
  <si>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</si>
  <si>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</si>
  <si>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</si>
  <si>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</si>
  <si>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</si>
  <si>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</si>
  <si>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</si>
  <si>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</si>
  <si>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</si>
  <si>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</si>
  <si>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</si>
  <si>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</si>
  <si>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</si>
  <si>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</si>
  <si>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</si>
  <si>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</si>
  <si>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</si>
  <si>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</si>
  <si>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</si>
  <si>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</si>
  <si>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</si>
  <si>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</si>
  <si>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</si>
  <si>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</si>
  <si>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</si>
  <si>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</si>
  <si>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</si>
  <si>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</si>
  <si>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</si>
  <si>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</si>
  <si>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</si>
  <si>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</si>
  <si>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</si>
  <si>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</si>
  <si>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</si>
  <si>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</si>
  <si>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</si>
  <si>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</si>
  <si>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</si>
  <si>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Oprava chodby I.PP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</si>
  <si>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</si>
  <si>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</si>
  <si>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</si>
  <si>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</si>
  <si>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</si>
  <si>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</si>
  <si>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</si>
  <si>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</si>
  <si>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</si>
  <si>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</si>
  <si>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</si>
  <si>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</si>
  <si>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</si>
  <si>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</si>
  <si>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</si>
  <si>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</si>
  <si>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</si>
  <si>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</si>
  <si>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</si>
  <si>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</si>
  <si>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</si>
  <si>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</si>
  <si>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</si>
  <si>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</si>
  <si>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</si>
  <si>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</si>
  <si>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</si>
  <si>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</si>
  <si>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</si>
  <si>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</si>
  <si>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</si>
  <si>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</si>
  <si>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</si>
  <si>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</si>
  <si>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</si>
  <si>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</si>
  <si>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733</t>
  </si>
  <si>
    <t>Rozvod potrubí</t>
  </si>
  <si>
    <t>735</t>
  </si>
  <si>
    <t>Otopná tělesa</t>
  </si>
  <si>
    <t>766</t>
  </si>
  <si>
    <t>Konstrukce truhlářské, okna a dveře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</si>
  <si>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</si>
  <si>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</si>
  <si>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</si>
  <si>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</si>
  <si>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</si>
  <si>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</si>
  <si>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</si>
  <si>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</si>
  <si>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</si>
  <si>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</si>
  <si>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</si>
  <si>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</si>
  <si>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</si>
  <si>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</si>
  <si>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</si>
  <si>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</si>
  <si>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</si>
  <si>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</si>
  <si>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</si>
  <si>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</si>
  <si>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</si>
  <si>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</si>
  <si>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</si>
  <si>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</si>
  <si>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</si>
  <si>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</si>
  <si>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</si>
  <si>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</si>
  <si>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</si>
  <si>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</si>
  <si>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</si>
  <si>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</si>
  <si>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</si>
  <si>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</si>
  <si>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</si>
  <si>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</si>
  <si>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</si>
  <si>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</si>
  <si>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</si>
  <si>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</si>
  <si>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</si>
  <si>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</si>
  <si>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</si>
  <si>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139711101R00</t>
  </si>
  <si>
    <t>Vykopávka v uzavřených prostorách v hor.1-4</t>
  </si>
  <si>
    <t>m3</t>
  </si>
  <si>
    <t>RTS 26/ I</t>
  </si>
  <si>
    <t>Indiv</t>
  </si>
  <si>
    <t>Práce</t>
  </si>
  <si>
    <t>Běžná</t>
  </si>
  <si>
    <t>POL1_</t>
  </si>
  <si>
    <t>161101501R00</t>
  </si>
  <si>
    <t>Svislé přemístění výkopku z hor. 1-4 ruční</t>
  </si>
  <si>
    <t>162701105R00</t>
  </si>
  <si>
    <t>Vodorovné přemístění výkopku z hor.1-4 do 10000 m</t>
  </si>
  <si>
    <t>162201203R00</t>
  </si>
  <si>
    <t>Vodorovné přemístění výkopku horniny tř. 1 - 4, do 10 m, kolečkem</t>
  </si>
  <si>
    <t>162201210R00</t>
  </si>
  <si>
    <t>Příplatek za každých dalších 10 m přemístění výkopku z hor. tř. 1 - 4 kolečkem</t>
  </si>
  <si>
    <t>167101201R00</t>
  </si>
  <si>
    <t>Nakládání výkopku z hor. 1 ÷ 4 - ručně</t>
  </si>
  <si>
    <t>199000002R00</t>
  </si>
  <si>
    <t>Poplatek za skládku horniny 1- 4, č. dle katal. odpadů 17 05 04</t>
  </si>
  <si>
    <t>275313621R00</t>
  </si>
  <si>
    <t>Beton základových patek prostý C 20/25</t>
  </si>
  <si>
    <t>275351216R00</t>
  </si>
  <si>
    <t>Bednění stěn základových patek - odstranění</t>
  </si>
  <si>
    <t>m2</t>
  </si>
  <si>
    <t>275354111R00</t>
  </si>
  <si>
    <t>Bednění stěn základových patek zřízení</t>
  </si>
  <si>
    <t>281606212R00</t>
  </si>
  <si>
    <t>Nízkotlaká injektáž cihelného zdiva do tl. 600 mm</t>
  </si>
  <si>
    <t>m</t>
  </si>
  <si>
    <t>60511080R</t>
  </si>
  <si>
    <t>Řezivo středové SM/BO jakost I tl. 18 - 40 mm, š. nad 80 mm, 3 - 6 m</t>
  </si>
  <si>
    <t>SPCM</t>
  </si>
  <si>
    <t>Specifikace</t>
  </si>
  <si>
    <t>POL3_</t>
  </si>
  <si>
    <t>319211322RT1</t>
  </si>
  <si>
    <t>Těsnicí stěrka na svislé ploše tl.do 10 mm maltou webertec 933</t>
  </si>
  <si>
    <t>346244381RT2</t>
  </si>
  <si>
    <t>Plentování ocelových nosníků výšky do 200 mm s použitím suché maltové směsi</t>
  </si>
  <si>
    <t>349231811RT2</t>
  </si>
  <si>
    <t>Přizdívka ostění s ozubem z cihel, kapsy do 15 cm s použitím suché maltové směsi</t>
  </si>
  <si>
    <t>3889</t>
  </si>
  <si>
    <t>Pilíř z tvarovek ztraceného bednění vč. výztuže (500*300mm)</t>
  </si>
  <si>
    <t>Vlastní</t>
  </si>
  <si>
    <t>413200011RAA</t>
  </si>
  <si>
    <t>Dodatečné osazení válcovaných nosníků vysekání kapes, I č. 180, zazdívka zhlaví</t>
  </si>
  <si>
    <t>Agregovaná položka</t>
  </si>
  <si>
    <t>POL2_</t>
  </si>
  <si>
    <t>612403382R00</t>
  </si>
  <si>
    <t>Hrubá výplň rýh ve stěnách do 5x5 cm maltou ze SMS</t>
  </si>
  <si>
    <t>612403386R00</t>
  </si>
  <si>
    <t>Hrubá výplň rýh ve stěnách do 10x10cm maltou z SMS</t>
  </si>
  <si>
    <t>612409991RT2</t>
  </si>
  <si>
    <t>Začištění omítek kolem oken,dveří apod. s použitím suché maltové směsi</t>
  </si>
  <si>
    <t>612421637R00</t>
  </si>
  <si>
    <t>Omítka vnitřní stěn, vápenocementová, štuková</t>
  </si>
  <si>
    <t>612421231RT2</t>
  </si>
  <si>
    <t>Oprava omítky vnitřní stěn, vápenné, štukové, do 10 % plochy s použitím suché maltové směsi</t>
  </si>
  <si>
    <t>612425931RT2</t>
  </si>
  <si>
    <t>Omítka vnitřní ostění, vápenná, štuková s použitím suché maltové směsi</t>
  </si>
  <si>
    <t>612434254RT1</t>
  </si>
  <si>
    <t>Omítkový sanační systém Profisan, 4vrst vrstvy: podhoz OS 401,2x jádro OS 401, štuk OS 402</t>
  </si>
  <si>
    <t>909      R00</t>
  </si>
  <si>
    <t>Hzs-nezmeritelne stavebni prace - ostatní výpomoci pro řemesla</t>
  </si>
  <si>
    <t>h</t>
  </si>
  <si>
    <t>R-položka</t>
  </si>
  <si>
    <t>POL12_1</t>
  </si>
  <si>
    <t>631361921RT1</t>
  </si>
  <si>
    <t>Výztuž mazanin svařovanou sítí KA 16, drát d 4,0 mm, oko 100 x 100 mm</t>
  </si>
  <si>
    <t>t</t>
  </si>
  <si>
    <t>632415104RT2</t>
  </si>
  <si>
    <t>Potěr Morfico samonivelační ručně tl. 4 mm MFC Level 320 - vyrovnávací</t>
  </si>
  <si>
    <t>632421170R00</t>
  </si>
  <si>
    <t>Potěr WEBER Saint-Gobain,ručně zpracovaný,tl.60 mm</t>
  </si>
  <si>
    <t>632421198R00</t>
  </si>
  <si>
    <t>Potěr WEBER Saint-Gobain,ručně zpracovaný,tl.100mm</t>
  </si>
  <si>
    <t>642944121RU4</t>
  </si>
  <si>
    <t>Osazení ocelových zárubní dodatečně do 2,5 m2 včetně dodávky zárubně 800 x 1970 x 150 mm</t>
  </si>
  <si>
    <t>kus</t>
  </si>
  <si>
    <t>642944121RU5</t>
  </si>
  <si>
    <t>Osazení ocelových zárubní dodatečně do 2,5 m2 včetně dodávky zárubně 900 x 1970 x 150 mm</t>
  </si>
  <si>
    <t>941955001R00</t>
  </si>
  <si>
    <t>Lešení lehké pomocné, výška podlahy do 1,2 m</t>
  </si>
  <si>
    <t>952901111R00</t>
  </si>
  <si>
    <t>Vyčištění budov o výšce podlaží do 4 m</t>
  </si>
  <si>
    <t>965043341RT1</t>
  </si>
  <si>
    <t>Bourání podkladů bet., potěr tl. 10 cm, nad 4 m2 ručně mazanina tl. 5 - 8 cm s potěrem</t>
  </si>
  <si>
    <t>965081713R00</t>
  </si>
  <si>
    <t>Bourání dlažeb keramických tl.10 mm, nad 1 m2</t>
  </si>
  <si>
    <t>965081702R00</t>
  </si>
  <si>
    <t xml:space="preserve">Bourání soklíků z dlažeb keramických </t>
  </si>
  <si>
    <t>967031132R00</t>
  </si>
  <si>
    <t>Přisekání rovných ostění cihelných na MVC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</si>
  <si>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</si>
  <si>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</si>
  <si>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</si>
  <si>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</si>
  <si>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974031132R00</t>
  </si>
  <si>
    <t>Vysekání rýh ve zdi cihelné 5 x 7 cm</t>
  </si>
  <si>
    <t>974031153R00</t>
  </si>
  <si>
    <t>Vysekání rýh ve zdi cihelné 10 x 10 cm</t>
  </si>
  <si>
    <t>975043111R00</t>
  </si>
  <si>
    <t>Jednořadé podchycení stropů do 3,5 m, do 750 kg/m</t>
  </si>
  <si>
    <t>978021191R00</t>
  </si>
  <si>
    <t>Otlučení cementových omítek vnitřních stěn do 100%</t>
  </si>
  <si>
    <t>978059531R00</t>
  </si>
  <si>
    <t>Odsekání a odebrání obkladů stěn z obkládaček vnitřních z jakýchkoliv materiálů, plochy přes 2 m2</t>
  </si>
  <si>
    <t>962200011RAB</t>
  </si>
  <si>
    <t>Bourání příček z cihel pálených tl. 150 mm</t>
  </si>
  <si>
    <t>999281145R00</t>
  </si>
  <si>
    <t>Přesun hmot pro opravy a údržbu do v. 6 m, nošením</t>
  </si>
  <si>
    <t>Přesun hmot</t>
  </si>
  <si>
    <t>POL7_</t>
  </si>
  <si>
    <t>711141559RZ2</t>
  </si>
  <si>
    <t>Provedení izolace proti vlhkosti na ploše vodorovné, asfaltovými pásy přitavením 2 vrstvy - včetně dodávky Bitubitagit S 35</t>
  </si>
  <si>
    <t>711212002R00</t>
  </si>
  <si>
    <t>Hydroizolační povlak - nátěr nebo stěrka</t>
  </si>
  <si>
    <t>998711101R00</t>
  </si>
  <si>
    <t>Přesun hmot pro izolace proti vodě, výšky do 6 m</t>
  </si>
  <si>
    <t>713121111RV1</t>
  </si>
  <si>
    <t>Montáž tepelné nebo kročejové izolace podlah na sucho, jednovrstvé včetně dodávky polystyren tl. 50 mm</t>
  </si>
  <si>
    <t>713191100RT9</t>
  </si>
  <si>
    <t>Položení separační fólie včetně dodávky PE fólie</t>
  </si>
  <si>
    <t>998713202R00</t>
  </si>
  <si>
    <t>Přesun hmot pro izolace tepelné, výšky do 12 m</t>
  </si>
  <si>
    <t>721176102R00</t>
  </si>
  <si>
    <t>Potrubí HT připojovací D 40 x 1,8 mm</t>
  </si>
  <si>
    <t>POL1_7</t>
  </si>
  <si>
    <t>721194104R00</t>
  </si>
  <si>
    <t>Vyvedení odpadních výpustek D 40 x 1,8</t>
  </si>
  <si>
    <t>998721202R00</t>
  </si>
  <si>
    <t>Přesun hmot pro vnitřní kanalizaci, výšky do 12 m</t>
  </si>
  <si>
    <t>722172331R00</t>
  </si>
  <si>
    <t>Potrubí plastové PP-R Instaplast, včetně zednických výpomocí, D 20 x 3,4 mm, PN 20</t>
  </si>
  <si>
    <t>722179191R00</t>
  </si>
  <si>
    <t>Příplatek za malý rozsah do 20 m rozvodu</t>
  </si>
  <si>
    <t>soubor</t>
  </si>
  <si>
    <t>722181213RT7</t>
  </si>
  <si>
    <t>Izolace návleková MIRELON PRO tl. stěny 13 mm vnitřní průměr 22 mm</t>
  </si>
  <si>
    <t>722190401R00</t>
  </si>
  <si>
    <t>Vyvedení a upevnění výpustek DN 15</t>
  </si>
  <si>
    <t>722220111R00</t>
  </si>
  <si>
    <t>Nástěnka K 247, pro výtokový ventil G 1/2"</t>
  </si>
  <si>
    <t>722220112R00</t>
  </si>
  <si>
    <t>Nástěnka K 247, pro výtokový ventil G 3/4"</t>
  </si>
  <si>
    <t>722235122R00</t>
  </si>
  <si>
    <t>Kohout vodovodní, kulový, vnitřní-vnitřní závit, IVAR.KK 51, DN 20 mm</t>
  </si>
  <si>
    <t>722280106R00</t>
  </si>
  <si>
    <t>Tlaková zkouška vodovodního potrubí DN 32</t>
  </si>
  <si>
    <t>722290234R00</t>
  </si>
  <si>
    <t>Proplach a dezinfekce vodovod.potrubí DN 80</t>
  </si>
  <si>
    <t>998722202R00</t>
  </si>
  <si>
    <t>Přesun hmot pro vnitřní vodovod, výšky do 12 m</t>
  </si>
  <si>
    <t>733882</t>
  </si>
  <si>
    <t>Demontáž a zpětná montáž potrubí rozvodu topení</t>
  </si>
  <si>
    <t>kpl.</t>
  </si>
  <si>
    <t>735151482R00</t>
  </si>
  <si>
    <t>Otopné těleso panelové Radik Plan Klasik 33, v. 900 mm, dl. 600 mm</t>
  </si>
  <si>
    <t>73588V</t>
  </si>
  <si>
    <t>Ventil pro Radik plan</t>
  </si>
  <si>
    <t>766661122R00</t>
  </si>
  <si>
    <t>Montáž dveří otvíravých do ocelové zárubně, jednokřídlových, šířky nad 800 mm</t>
  </si>
  <si>
    <t>766661351R00</t>
  </si>
  <si>
    <t>Montáž dveří otevíravých, výtahových do ocelové zárubně, jednokřídlových, šířky do 800 mm</t>
  </si>
  <si>
    <t>766670021R00</t>
  </si>
  <si>
    <t>Montáž kliky a štítku</t>
  </si>
  <si>
    <t>766128</t>
  </si>
  <si>
    <t>Práh dveřní - demontáž stávajícího, nový práh</t>
  </si>
  <si>
    <t>54914621R</t>
  </si>
  <si>
    <t>Kování dveřní PROFIO klíč Cr</t>
  </si>
  <si>
    <t>61160423R</t>
  </si>
  <si>
    <t>Dveře dřevěné interiérové SOLODOOR KLASIK 800 x 1970 mm L/P, CPL, 1/3 sklo</t>
  </si>
  <si>
    <t>61160424R</t>
  </si>
  <si>
    <t>Dveře dřevěné interiérové SOLODOOR KLASIK 900 x 1970 mm L/P, CPL, 1/3 sklo</t>
  </si>
  <si>
    <t>998766202R00</t>
  </si>
  <si>
    <t>Přesun hmot pro truhlářské konstr., výšky do 12 m</t>
  </si>
  <si>
    <t>771475014R00</t>
  </si>
  <si>
    <t>Montáž soklíků rovných z dlaždic keramických, do tmele, výšky do 100 mm</t>
  </si>
  <si>
    <t>771479001R00</t>
  </si>
  <si>
    <t>Řezání dlaždic keramických pro soklíky</t>
  </si>
  <si>
    <t>597642030R</t>
  </si>
  <si>
    <t>Dlažba - dle výběru</t>
  </si>
  <si>
    <t>RTS 24/ II</t>
  </si>
  <si>
    <t>998771202R00</t>
  </si>
  <si>
    <t>Přesun hmot pro podlahy z dlaždic, výšky do 12 m</t>
  </si>
  <si>
    <t>776521100RT1</t>
  </si>
  <si>
    <t>Lepení povlak.podlah z pásů PVC na Chemopren pouze položení - PVC ve specifikaci</t>
  </si>
  <si>
    <t>776981113RT1</t>
  </si>
  <si>
    <t>Lišta hliníková přechodová, různá výška povlakové podlahy profil 55/A, samolepicí, š. 35 mm, v. 8 mm</t>
  </si>
  <si>
    <t>284122115R</t>
  </si>
  <si>
    <t>Podlahovina PVC Tarkett Norma</t>
  </si>
  <si>
    <t>998776202R00</t>
  </si>
  <si>
    <t>Přesun hmot pro podlahy povlakové, výšky do 12 m</t>
  </si>
  <si>
    <t>781101210R00</t>
  </si>
  <si>
    <t>Penetrace podkladu pod obklady</t>
  </si>
  <si>
    <t>781475124R00</t>
  </si>
  <si>
    <t>Obklad vnitřní stěn keramický, do tmele, 60 x 60 cm</t>
  </si>
  <si>
    <t>781497111R00</t>
  </si>
  <si>
    <t xml:space="preserve">Lišta hliníková ukončovacích k obkladům </t>
  </si>
  <si>
    <t>5978</t>
  </si>
  <si>
    <t>Obklad - dle výběru</t>
  </si>
  <si>
    <t>998781202R00</t>
  </si>
  <si>
    <t>Přesun hmot pro obklady keramické, výšky do 12 m</t>
  </si>
  <si>
    <t>783224900R00</t>
  </si>
  <si>
    <t>Údržba, nátěr syntetický kov. konstr.1x + 1x email</t>
  </si>
  <si>
    <t>783324140R00</t>
  </si>
  <si>
    <t>Nátěr syntetický litin. radiátorů Z +1x + 1x email</t>
  </si>
  <si>
    <t>783424240R00</t>
  </si>
  <si>
    <t>Nátěr syntet. potrubí do DN 50 mm  Z+1x +1x email</t>
  </si>
  <si>
    <t>784402802R00</t>
  </si>
  <si>
    <t>Odstranění malby oškrábáním v místnosti H do 5 m</t>
  </si>
  <si>
    <t>784161101R00</t>
  </si>
  <si>
    <t>Penetrace podkladu nátěrem HET, A - Grund 1x</t>
  </si>
  <si>
    <t>784165512R00</t>
  </si>
  <si>
    <t>Malba HET Klasik, bílá, bez penetrace, 2 x</t>
  </si>
  <si>
    <t>784185112R00</t>
  </si>
  <si>
    <t>Malba Keim-Biosil, bílá, bez penetrace, 2 x</t>
  </si>
  <si>
    <t>979086112R00</t>
  </si>
  <si>
    <t>Nakládání nebo překládání suti a vybouraných hmot</t>
  </si>
  <si>
    <t>Přesun suti</t>
  </si>
  <si>
    <t>POL8_</t>
  </si>
  <si>
    <t>979011221R00</t>
  </si>
  <si>
    <t>Svislá doprava suti a vybour. hmot za 1.PP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</si>
  <si>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</si>
  <si>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</si>
  <si>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</si>
  <si>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</si>
  <si>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</si>
  <si>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</si>
  <si>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</si>
  <si>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</si>
  <si>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</si>
  <si>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</si>
  <si>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RTS 25/ I</t>
  </si>
  <si>
    <t>SUM</t>
  </si>
  <si>
    <t>Poznámky uchazeče k zadání</t>
  </si>
  <si>
    <t>POPUZIV</t>
  </si>
  <si>
    <t>END</t>
  </si>
  <si>
    <t>Základní škola, Brno, Gajdošova 3</t>
  </si>
  <si>
    <t>Gajdošova 3, 615 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</si>
</sst>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" zoomScaleNormal="100" zoomScaleSheetLayoutView="75" workbookViewId="0">
      <selection activeCell="M17" sqref="M1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24</v>
      </c>
      <c r="C2" s="78"/>
      <c r="D2" s="79"/>
      <c r="E2" s="231" t="s">
        <v>42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43</v>
      </c>
      <c r="C3" s="78"/>
      <c r="D3" s="81" t="s">
        <v>41</v>
      </c>
      <c r="E3" s="234" t="s">
        <v>42</v>
      </c>
      <c r="F3" s="235"/>
      <c r="G3" s="235"/>
      <c r="H3" s="235"/>
      <c r="I3" s="235"/>
      <c r="J3" s="236"/>
    </row>
    <row r="4" spans="1:15" ht="23.25" customHeight="1" x14ac:dyDescent="0.2">
      <c r="A4" s="76">
        <v>4162</v>
      </c>
      <c r="B4" s="82" t="s">
        <v>44</v>
      </c>
      <c r="C4" s="83"/>
      <c r="D4" s="84" t="s">
        <v>41</v>
      </c>
      <c r="E4" s="214" t="s">
        <v>42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 t="s">
        <v>366</v>
      </c>
      <c r="E5" s="220"/>
      <c r="F5" s="220"/>
      <c r="G5" s="220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21" t="s">
        <v>367</v>
      </c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8"/>
      <c r="E11" s="238"/>
      <c r="F11" s="238"/>
      <c r="G11" s="238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SUMIF(F49:F72,A16,I49:I72)+SUMIF(F49:F72,"PSU",I49:I72)</f>
        <v>0</v>
      </c>
      <c r="J16" s="20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SUMIF(F49:F72,A17,I49:I72)</f>
        <v>0</v>
      </c>
      <c r="J17" s="20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SUMIF(F49:F72,A18,I49:I72)</f>
        <v>0</v>
      </c>
      <c r="J18" s="204"/>
    </row>
    <row r="19" spans="1:10" ht="23.25" customHeight="1" x14ac:dyDescent="0.2">
      <c r="A19" s="139" t="s">
        <v>98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SUMIF(F49:F72,A19,I49:I72)</f>
        <v>0</v>
      </c>
      <c r="J19" s="204"/>
    </row>
    <row r="20" spans="1:10" ht="23.25" customHeight="1" x14ac:dyDescent="0.2">
      <c r="A20" s="139" t="s">
        <v>99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SUMIF(F49:F72,A20,I49:I72)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8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47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45</v>
      </c>
      <c r="C39" s="192"/>
      <c r="D39" s="192"/>
      <c r="E39" s="192"/>
      <c r="F39" s="99">
        <f>'1 1 Pol'!AE136</f>
        <v>0</v>
      </c>
      <c r="G39" s="100">
        <f>'1 1 Pol'!AF136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41</v>
      </c>
      <c r="C40" s="193" t="s">
        <v>42</v>
      </c>
      <c r="D40" s="193"/>
      <c r="E40" s="193"/>
      <c r="F40" s="104">
        <f>'1 1 Pol'!AE136</f>
        <v>0</v>
      </c>
      <c r="G40" s="105">
        <f>'1 1 Pol'!AF136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41</v>
      </c>
      <c r="C41" s="192" t="s">
        <v>42</v>
      </c>
      <c r="D41" s="192"/>
      <c r="E41" s="192"/>
      <c r="F41" s="108">
        <f>'1 1 Pol'!AE136</f>
        <v>0</v>
      </c>
      <c r="G41" s="101">
        <f>'1 1 Pol'!AF136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4" t="s">
        <v>46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48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49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41</v>
      </c>
      <c r="C49" s="190" t="s">
        <v>50</v>
      </c>
      <c r="D49" s="191"/>
      <c r="E49" s="191"/>
      <c r="F49" s="135" t="s">
        <v>26</v>
      </c>
      <c r="G49" s="136"/>
      <c r="H49" s="136"/>
      <c r="I49" s="136">
        <f>'1 1 Pol'!G8</f>
        <v>0</v>
      </c>
      <c r="J49" s="132" t="str">
        <f>IF(I73=0,"",I49/I73*100)</f>
        <v/>
      </c>
    </row>
    <row r="50" spans="1:10" ht="36.75" customHeight="1" x14ac:dyDescent="0.2">
      <c r="A50" s="123"/>
      <c r="B50" s="128" t="s">
        <v>51</v>
      </c>
      <c r="C50" s="190" t="s">
        <v>52</v>
      </c>
      <c r="D50" s="191"/>
      <c r="E50" s="191"/>
      <c r="F50" s="135" t="s">
        <v>26</v>
      </c>
      <c r="G50" s="136"/>
      <c r="H50" s="136"/>
      <c r="I50" s="136">
        <f>'1 1 Pol'!G16</f>
        <v>0</v>
      </c>
      <c r="J50" s="132" t="str">
        <f>IF(I73=0,"",I50/I73*100)</f>
        <v/>
      </c>
    </row>
    <row r="51" spans="1:10" ht="36.75" customHeight="1" x14ac:dyDescent="0.2">
      <c r="A51" s="123"/>
      <c r="B51" s="128" t="s">
        <v>53</v>
      </c>
      <c r="C51" s="190" t="s">
        <v>54</v>
      </c>
      <c r="D51" s="191"/>
      <c r="E51" s="191"/>
      <c r="F51" s="135" t="s">
        <v>26</v>
      </c>
      <c r="G51" s="136"/>
      <c r="H51" s="136"/>
      <c r="I51" s="136">
        <f>'1 1 Pol'!G22</f>
        <v>0</v>
      </c>
      <c r="J51" s="132" t="str">
        <f>IF(I73=0,"",I51/I73*100)</f>
        <v/>
      </c>
    </row>
    <row r="52" spans="1:10" ht="36.75" customHeight="1" x14ac:dyDescent="0.2">
      <c r="A52" s="123"/>
      <c r="B52" s="128" t="s">
        <v>55</v>
      </c>
      <c r="C52" s="190" t="s">
        <v>56</v>
      </c>
      <c r="D52" s="191"/>
      <c r="E52" s="191"/>
      <c r="F52" s="135" t="s">
        <v>26</v>
      </c>
      <c r="G52" s="136"/>
      <c r="H52" s="136"/>
      <c r="I52" s="136">
        <f>'1 1 Pol'!G27</f>
        <v>0</v>
      </c>
      <c r="J52" s="132" t="str">
        <f>IF(I73=0,"",I52/I73*100)</f>
        <v/>
      </c>
    </row>
    <row r="53" spans="1:10" ht="36.75" customHeight="1" x14ac:dyDescent="0.2">
      <c r="A53" s="123"/>
      <c r="B53" s="128" t="s">
        <v>57</v>
      </c>
      <c r="C53" s="190" t="s">
        <v>58</v>
      </c>
      <c r="D53" s="191"/>
      <c r="E53" s="191"/>
      <c r="F53" s="135" t="s">
        <v>26</v>
      </c>
      <c r="G53" s="136"/>
      <c r="H53" s="136"/>
      <c r="I53" s="136">
        <f>'1 1 Pol'!G29</f>
        <v>0</v>
      </c>
      <c r="J53" s="132" t="str">
        <f>IF(I73=0,"",I53/I73*100)</f>
        <v/>
      </c>
    </row>
    <row r="54" spans="1:10" ht="36.75" customHeight="1" x14ac:dyDescent="0.2">
      <c r="A54" s="123"/>
      <c r="B54" s="128" t="s">
        <v>59</v>
      </c>
      <c r="C54" s="190" t="s">
        <v>60</v>
      </c>
      <c r="D54" s="191"/>
      <c r="E54" s="191"/>
      <c r="F54" s="135" t="s">
        <v>26</v>
      </c>
      <c r="G54" s="136"/>
      <c r="H54" s="136"/>
      <c r="I54" s="136">
        <f>'1 1 Pol'!G38</f>
        <v>0</v>
      </c>
      <c r="J54" s="132" t="str">
        <f>IF(I73=0,"",I54/I73*100)</f>
        <v/>
      </c>
    </row>
    <row r="55" spans="1:10" ht="36.75" customHeight="1" x14ac:dyDescent="0.2">
      <c r="A55" s="123"/>
      <c r="B55" s="128" t="s">
        <v>61</v>
      </c>
      <c r="C55" s="190" t="s">
        <v>62</v>
      </c>
      <c r="D55" s="191"/>
      <c r="E55" s="191"/>
      <c r="F55" s="135" t="s">
        <v>26</v>
      </c>
      <c r="G55" s="136"/>
      <c r="H55" s="136"/>
      <c r="I55" s="136">
        <f>'1 1 Pol'!G43</f>
        <v>0</v>
      </c>
      <c r="J55" s="132" t="str">
        <f>IF(I73=0,"",I55/I73*100)</f>
        <v/>
      </c>
    </row>
    <row r="56" spans="1:10" ht="36.75" customHeight="1" x14ac:dyDescent="0.2">
      <c r="A56" s="123"/>
      <c r="B56" s="128" t="s">
        <v>63</v>
      </c>
      <c r="C56" s="190" t="s">
        <v>64</v>
      </c>
      <c r="D56" s="191"/>
      <c r="E56" s="191"/>
      <c r="F56" s="135" t="s">
        <v>26</v>
      </c>
      <c r="G56" s="136"/>
      <c r="H56" s="136"/>
      <c r="I56" s="136">
        <f>'1 1 Pol'!G46</f>
        <v>0</v>
      </c>
      <c r="J56" s="132" t="str">
        <f>IF(I73=0,"",I56/I73*100)</f>
        <v/>
      </c>
    </row>
    <row r="57" spans="1:10" ht="36.75" customHeight="1" x14ac:dyDescent="0.2">
      <c r="A57" s="123"/>
      <c r="B57" s="128" t="s">
        <v>65</v>
      </c>
      <c r="C57" s="190" t="s">
        <v>66</v>
      </c>
      <c r="D57" s="191"/>
      <c r="E57" s="191"/>
      <c r="F57" s="135" t="s">
        <v>26</v>
      </c>
      <c r="G57" s="136"/>
      <c r="H57" s="136"/>
      <c r="I57" s="136">
        <f>'1 1 Pol'!G48</f>
        <v>0</v>
      </c>
      <c r="J57" s="132" t="str">
        <f>IF(I73=0,"",I57/I73*100)</f>
        <v/>
      </c>
    </row>
    <row r="58" spans="1:10" ht="36.75" customHeight="1" x14ac:dyDescent="0.2">
      <c r="A58" s="123"/>
      <c r="B58" s="128" t="s">
        <v>67</v>
      </c>
      <c r="C58" s="190" t="s">
        <v>68</v>
      </c>
      <c r="D58" s="191"/>
      <c r="E58" s="191"/>
      <c r="F58" s="135" t="s">
        <v>26</v>
      </c>
      <c r="G58" s="136"/>
      <c r="H58" s="136"/>
      <c r="I58" s="136">
        <f>'1 1 Pol'!G50</f>
        <v>0</v>
      </c>
      <c r="J58" s="132" t="str">
        <f>IF(I73=0,"",I58/I73*100)</f>
        <v/>
      </c>
    </row>
    <row r="59" spans="1:10" ht="36.75" customHeight="1" x14ac:dyDescent="0.2">
      <c r="A59" s="123"/>
      <c r="B59" s="128" t="s">
        <v>69</v>
      </c>
      <c r="C59" s="190" t="s">
        <v>70</v>
      </c>
      <c r="D59" s="191"/>
      <c r="E59" s="191"/>
      <c r="F59" s="135" t="s">
        <v>26</v>
      </c>
      <c r="G59" s="136"/>
      <c r="H59" s="136"/>
      <c r="I59" s="136">
        <f>'1 1 Pol'!G63</f>
        <v>0</v>
      </c>
      <c r="J59" s="132" t="str">
        <f>IF(I73=0,"",I59/I73*100)</f>
        <v/>
      </c>
    </row>
    <row r="60" spans="1:10" ht="36.75" customHeight="1" x14ac:dyDescent="0.2">
      <c r="A60" s="123"/>
      <c r="B60" s="128" t="s">
        <v>71</v>
      </c>
      <c r="C60" s="190" t="s">
        <v>72</v>
      </c>
      <c r="D60" s="191"/>
      <c r="E60" s="191"/>
      <c r="F60" s="135" t="s">
        <v>27</v>
      </c>
      <c r="G60" s="136"/>
      <c r="H60" s="136"/>
      <c r="I60" s="136">
        <f>'1 1 Pol'!G65</f>
        <v>0</v>
      </c>
      <c r="J60" s="132" t="str">
        <f>IF(I73=0,"",I60/I73*100)</f>
        <v/>
      </c>
    </row>
    <row r="61" spans="1:10" ht="36.75" customHeight="1" x14ac:dyDescent="0.2">
      <c r="A61" s="123"/>
      <c r="B61" s="128" t="s">
        <v>73</v>
      </c>
      <c r="C61" s="190" t="s">
        <v>74</v>
      </c>
      <c r="D61" s="191"/>
      <c r="E61" s="191"/>
      <c r="F61" s="135" t="s">
        <v>27</v>
      </c>
      <c r="G61" s="136"/>
      <c r="H61" s="136"/>
      <c r="I61" s="136">
        <f>'1 1 Pol'!G69</f>
        <v>0</v>
      </c>
      <c r="J61" s="132" t="str">
        <f>IF(I73=0,"",I61/I73*100)</f>
        <v/>
      </c>
    </row>
    <row r="62" spans="1:10" ht="36.75" customHeight="1" x14ac:dyDescent="0.2">
      <c r="A62" s="123"/>
      <c r="B62" s="128" t="s">
        <v>75</v>
      </c>
      <c r="C62" s="190" t="s">
        <v>76</v>
      </c>
      <c r="D62" s="191"/>
      <c r="E62" s="191"/>
      <c r="F62" s="135" t="s">
        <v>27</v>
      </c>
      <c r="G62" s="136"/>
      <c r="H62" s="136"/>
      <c r="I62" s="136">
        <f>'1 1 Pol'!G73</f>
        <v>0</v>
      </c>
      <c r="J62" s="132" t="str">
        <f>IF(I73=0,"",I62/I73*100)</f>
        <v/>
      </c>
    </row>
    <row r="63" spans="1:10" ht="36.75" customHeight="1" x14ac:dyDescent="0.2">
      <c r="A63" s="123"/>
      <c r="B63" s="128" t="s">
        <v>77</v>
      </c>
      <c r="C63" s="190" t="s">
        <v>78</v>
      </c>
      <c r="D63" s="191"/>
      <c r="E63" s="191"/>
      <c r="F63" s="135" t="s">
        <v>27</v>
      </c>
      <c r="G63" s="136"/>
      <c r="H63" s="136"/>
      <c r="I63" s="136">
        <f>'1 1 Pol'!G77</f>
        <v>0</v>
      </c>
      <c r="J63" s="132" t="str">
        <f>IF(I73=0,"",I63/I73*100)</f>
        <v/>
      </c>
    </row>
    <row r="64" spans="1:10" ht="36.75" customHeight="1" x14ac:dyDescent="0.2">
      <c r="A64" s="123"/>
      <c r="B64" s="128" t="s">
        <v>79</v>
      </c>
      <c r="C64" s="190" t="s">
        <v>80</v>
      </c>
      <c r="D64" s="191"/>
      <c r="E64" s="191"/>
      <c r="F64" s="135" t="s">
        <v>27</v>
      </c>
      <c r="G64" s="136"/>
      <c r="H64" s="136"/>
      <c r="I64" s="136">
        <f>'1 1 Pol'!G88</f>
        <v>0</v>
      </c>
      <c r="J64" s="132" t="str">
        <f>IF(I73=0,"",I64/I73*100)</f>
        <v/>
      </c>
    </row>
    <row r="65" spans="1:10" ht="36.75" customHeight="1" x14ac:dyDescent="0.2">
      <c r="A65" s="123"/>
      <c r="B65" s="128" t="s">
        <v>81</v>
      </c>
      <c r="C65" s="190" t="s">
        <v>82</v>
      </c>
      <c r="D65" s="191"/>
      <c r="E65" s="191"/>
      <c r="F65" s="135" t="s">
        <v>27</v>
      </c>
      <c r="G65" s="136"/>
      <c r="H65" s="136"/>
      <c r="I65" s="136">
        <f>'1 1 Pol'!G90</f>
        <v>0</v>
      </c>
      <c r="J65" s="132" t="str">
        <f>IF(I73=0,"",I65/I73*100)</f>
        <v/>
      </c>
    </row>
    <row r="66" spans="1:10" ht="36.75" customHeight="1" x14ac:dyDescent="0.2">
      <c r="A66" s="123"/>
      <c r="B66" s="128" t="s">
        <v>83</v>
      </c>
      <c r="C66" s="190" t="s">
        <v>84</v>
      </c>
      <c r="D66" s="191"/>
      <c r="E66" s="191"/>
      <c r="F66" s="135" t="s">
        <v>27</v>
      </c>
      <c r="G66" s="136"/>
      <c r="H66" s="136"/>
      <c r="I66" s="136">
        <f>'1 1 Pol'!G93</f>
        <v>0</v>
      </c>
      <c r="J66" s="132" t="str">
        <f>IF(I73=0,"",I66/I73*100)</f>
        <v/>
      </c>
    </row>
    <row r="67" spans="1:10" ht="36.75" customHeight="1" x14ac:dyDescent="0.2">
      <c r="A67" s="123"/>
      <c r="B67" s="128" t="s">
        <v>85</v>
      </c>
      <c r="C67" s="190" t="s">
        <v>86</v>
      </c>
      <c r="D67" s="191"/>
      <c r="E67" s="191"/>
      <c r="F67" s="135" t="s">
        <v>27</v>
      </c>
      <c r="G67" s="136"/>
      <c r="H67" s="136"/>
      <c r="I67" s="136">
        <f>'1 1 Pol'!G102</f>
        <v>0</v>
      </c>
      <c r="J67" s="132" t="str">
        <f>IF(I73=0,"",I67/I73*100)</f>
        <v/>
      </c>
    </row>
    <row r="68" spans="1:10" ht="36.75" customHeight="1" x14ac:dyDescent="0.2">
      <c r="A68" s="123"/>
      <c r="B68" s="128" t="s">
        <v>87</v>
      </c>
      <c r="C68" s="190" t="s">
        <v>88</v>
      </c>
      <c r="D68" s="191"/>
      <c r="E68" s="191"/>
      <c r="F68" s="135" t="s">
        <v>27</v>
      </c>
      <c r="G68" s="136"/>
      <c r="H68" s="136"/>
      <c r="I68" s="136">
        <f>'1 1 Pol'!G107</f>
        <v>0</v>
      </c>
      <c r="J68" s="132" t="str">
        <f>IF(I73=0,"",I68/I73*100)</f>
        <v/>
      </c>
    </row>
    <row r="69" spans="1:10" ht="36.75" customHeight="1" x14ac:dyDescent="0.2">
      <c r="A69" s="123"/>
      <c r="B69" s="128" t="s">
        <v>89</v>
      </c>
      <c r="C69" s="190" t="s">
        <v>90</v>
      </c>
      <c r="D69" s="191"/>
      <c r="E69" s="191"/>
      <c r="F69" s="135" t="s">
        <v>27</v>
      </c>
      <c r="G69" s="136"/>
      <c r="H69" s="136"/>
      <c r="I69" s="136">
        <f>'1 1 Pol'!G112</f>
        <v>0</v>
      </c>
      <c r="J69" s="132" t="str">
        <f>IF(I73=0,"",I69/I73*100)</f>
        <v/>
      </c>
    </row>
    <row r="70" spans="1:10" ht="36.75" customHeight="1" x14ac:dyDescent="0.2">
      <c r="A70" s="123"/>
      <c r="B70" s="128" t="s">
        <v>91</v>
      </c>
      <c r="C70" s="190" t="s">
        <v>92</v>
      </c>
      <c r="D70" s="191"/>
      <c r="E70" s="191"/>
      <c r="F70" s="135" t="s">
        <v>27</v>
      </c>
      <c r="G70" s="136"/>
      <c r="H70" s="136"/>
      <c r="I70" s="136">
        <f>'1 1 Pol'!G118</f>
        <v>0</v>
      </c>
      <c r="J70" s="132" t="str">
        <f>IF(I73=0,"",I70/I73*100)</f>
        <v/>
      </c>
    </row>
    <row r="71" spans="1:10" ht="36.75" customHeight="1" x14ac:dyDescent="0.2">
      <c r="A71" s="123"/>
      <c r="B71" s="128" t="s">
        <v>93</v>
      </c>
      <c r="C71" s="190" t="s">
        <v>94</v>
      </c>
      <c r="D71" s="191"/>
      <c r="E71" s="191"/>
      <c r="F71" s="135" t="s">
        <v>27</v>
      </c>
      <c r="G71" s="136"/>
      <c r="H71" s="136"/>
      <c r="I71" s="136">
        <f>'1 1 Pol'!G122</f>
        <v>0</v>
      </c>
      <c r="J71" s="132" t="str">
        <f>IF(I73=0,"",I71/I73*100)</f>
        <v/>
      </c>
    </row>
    <row r="72" spans="1:10" ht="36.75" customHeight="1" x14ac:dyDescent="0.2">
      <c r="A72" s="123"/>
      <c r="B72" s="128" t="s">
        <v>95</v>
      </c>
      <c r="C72" s="190" t="s">
        <v>96</v>
      </c>
      <c r="D72" s="191"/>
      <c r="E72" s="191"/>
      <c r="F72" s="135" t="s">
        <v>97</v>
      </c>
      <c r="G72" s="136"/>
      <c r="H72" s="136"/>
      <c r="I72" s="136">
        <f>'1 1 Pol'!G127</f>
        <v>0</v>
      </c>
      <c r="J72" s="132" t="str">
        <f>IF(I73=0,"",I72/I73*100)</f>
        <v/>
      </c>
    </row>
    <row r="73" spans="1:10" ht="25.5" customHeight="1" x14ac:dyDescent="0.2">
      <c r="A73" s="124"/>
      <c r="B73" s="129" t="s">
        <v>1</v>
      </c>
      <c r="C73" s="130"/>
      <c r="D73" s="131"/>
      <c r="E73" s="131"/>
      <c r="F73" s="137"/>
      <c r="G73" s="138"/>
      <c r="H73" s="138"/>
      <c r="I73" s="138">
        <f>SUM(I49:I72)</f>
        <v>0</v>
      </c>
      <c r="J73" s="133">
        <f>SUM(J49:J72)</f>
        <v>0</v>
      </c>
    </row>
    <row r="74" spans="1:10" x14ac:dyDescent="0.2">
      <c r="F74" s="87"/>
      <c r="G74" s="87"/>
      <c r="H74" s="87"/>
      <c r="I74" s="87"/>
      <c r="J74" s="134"/>
    </row>
    <row r="75" spans="1:10" x14ac:dyDescent="0.2">
      <c r="F75" s="87"/>
      <c r="G75" s="87"/>
      <c r="H75" s="87"/>
      <c r="I75" s="87"/>
      <c r="J75" s="134"/>
    </row>
    <row r="76" spans="1:10" x14ac:dyDescent="0.2">
      <c r="F76" s="87"/>
      <c r="G76" s="87"/>
      <c r="H76" s="87"/>
      <c r="I76" s="87"/>
      <c r="J76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6F05-22EF-4CD4-94BC-2AF28E4F5F7E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4" sqref="C4:G4"/>
    </sheetView>
  </sheetViews>
  <sheetFormatPr defaultRowHeight="12.75" outlineLevelRow="1" x14ac:dyDescent="0.2"/>
  <cols>
    <col min="1" max="1" width="3.42578125" customWidth="1"/>
    <col min="2" max="2" width="12.42578125" style="121" customWidth="1"/>
    <col min="3" max="3" width="38.140625" style="121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100</v>
      </c>
    </row>
    <row r="2" spans="1:60" ht="24.95" customHeight="1" x14ac:dyDescent="0.2">
      <c r="A2" s="140" t="s">
        <v>8</v>
      </c>
      <c r="B2" s="49"/>
      <c r="C2" s="247" t="s">
        <v>42</v>
      </c>
      <c r="D2" s="248"/>
      <c r="E2" s="248"/>
      <c r="F2" s="248"/>
      <c r="G2" s="249"/>
      <c r="AG2" t="s">
        <v>101</v>
      </c>
    </row>
    <row r="3" spans="1:60" ht="24.95" customHeight="1" x14ac:dyDescent="0.2">
      <c r="A3" s="140" t="s">
        <v>9</v>
      </c>
      <c r="B3" s="49" t="s">
        <v>41</v>
      </c>
      <c r="C3" s="247" t="s">
        <v>42</v>
      </c>
      <c r="D3" s="248"/>
      <c r="E3" s="248"/>
      <c r="F3" s="248"/>
      <c r="G3" s="249"/>
      <c r="AC3" s="121" t="s">
        <v>101</v>
      </c>
      <c r="AG3" t="s">
        <v>102</v>
      </c>
    </row>
    <row r="4" spans="1:60" ht="24.95" customHeight="1" x14ac:dyDescent="0.2">
      <c r="A4" s="141" t="s">
        <v>10</v>
      </c>
      <c r="B4" s="142" t="s">
        <v>41</v>
      </c>
      <c r="C4" s="250" t="s">
        <v>42</v>
      </c>
      <c r="D4" s="251"/>
      <c r="E4" s="251"/>
      <c r="F4" s="251"/>
      <c r="G4" s="252"/>
      <c r="AG4" t="s">
        <v>103</v>
      </c>
    </row>
    <row r="5" spans="1:60" x14ac:dyDescent="0.2">
      <c r="D5" s="10"/>
    </row>
    <row r="6" spans="1:60" ht="38.25" x14ac:dyDescent="0.2">
      <c r="A6" s="144" t="s">
        <v>104</v>
      </c>
      <c r="B6" s="146" t="s">
        <v>105</v>
      </c>
      <c r="C6" s="146" t="s">
        <v>106</v>
      </c>
      <c r="D6" s="145" t="s">
        <v>107</v>
      </c>
      <c r="E6" s="144" t="s">
        <v>108</v>
      </c>
      <c r="F6" s="143" t="s">
        <v>109</v>
      </c>
      <c r="G6" s="144" t="s">
        <v>31</v>
      </c>
      <c r="H6" s="147" t="s">
        <v>32</v>
      </c>
      <c r="I6" s="147" t="s">
        <v>110</v>
      </c>
      <c r="J6" s="147" t="s">
        <v>33</v>
      </c>
      <c r="K6" s="147" t="s">
        <v>111</v>
      </c>
      <c r="L6" s="147" t="s">
        <v>112</v>
      </c>
      <c r="M6" s="147" t="s">
        <v>113</v>
      </c>
      <c r="N6" s="147" t="s">
        <v>114</v>
      </c>
      <c r="O6" s="147" t="s">
        <v>115</v>
      </c>
      <c r="P6" s="147" t="s">
        <v>116</v>
      </c>
      <c r="Q6" s="147" t="s">
        <v>117</v>
      </c>
      <c r="R6" s="147" t="s">
        <v>118</v>
      </c>
      <c r="S6" s="147" t="s">
        <v>119</v>
      </c>
      <c r="T6" s="147" t="s">
        <v>120</v>
      </c>
      <c r="U6" s="147" t="s">
        <v>121</v>
      </c>
      <c r="V6" s="147" t="s">
        <v>122</v>
      </c>
      <c r="W6" s="147" t="s">
        <v>123</v>
      </c>
      <c r="X6" s="147" t="s">
        <v>124</v>
      </c>
      <c r="Y6" s="147" t="s">
        <v>125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1" t="s">
        <v>126</v>
      </c>
      <c r="B8" s="162" t="s">
        <v>41</v>
      </c>
      <c r="C8" s="183" t="s">
        <v>50</v>
      </c>
      <c r="D8" s="163"/>
      <c r="E8" s="164"/>
      <c r="F8" s="165"/>
      <c r="G8" s="165">
        <f>SUMIF(AG9:AG15,"&lt;&gt;NOR",G9:G15)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165"/>
      <c r="M8" s="165">
        <f>SUM(M9:M15)</f>
        <v>0</v>
      </c>
      <c r="N8" s="164"/>
      <c r="O8" s="164">
        <f>SUM(O9:O15)</f>
        <v>0</v>
      </c>
      <c r="P8" s="164"/>
      <c r="Q8" s="164">
        <f>SUM(Q9:Q15)</f>
        <v>0</v>
      </c>
      <c r="R8" s="165"/>
      <c r="S8" s="165"/>
      <c r="T8" s="165"/>
      <c r="U8" s="165"/>
      <c r="V8" s="165">
        <f>SUM(V9:V15)</f>
        <v>29.37</v>
      </c>
      <c r="W8" s="165"/>
      <c r="X8" s="165"/>
      <c r="Y8" s="166"/>
      <c r="AG8" t="s">
        <v>127</v>
      </c>
    </row>
    <row r="9" spans="1:60" outlineLevel="1" x14ac:dyDescent="0.2">
      <c r="A9" s="175">
        <v>1</v>
      </c>
      <c r="B9" s="176" t="s">
        <v>128</v>
      </c>
      <c r="C9" s="184" t="s">
        <v>129</v>
      </c>
      <c r="D9" s="177" t="s">
        <v>130</v>
      </c>
      <c r="E9" s="178">
        <v>2.0266199999999999</v>
      </c>
      <c r="F9" s="179"/>
      <c r="G9" s="180">
        <f t="shared" ref="G9:G15" si="0">ROUND(E9*F9,2)</f>
        <v>0</v>
      </c>
      <c r="H9" s="179"/>
      <c r="I9" s="180">
        <f t="shared" ref="I9:I15" si="1">ROUND(E9*H9,2)</f>
        <v>0</v>
      </c>
      <c r="J9" s="179"/>
      <c r="K9" s="180">
        <f t="shared" ref="K9:K15" si="2">ROUND(E9*J9,2)</f>
        <v>0</v>
      </c>
      <c r="L9" s="180">
        <v>21</v>
      </c>
      <c r="M9" s="180">
        <f t="shared" ref="M9:M15" si="3">G9*(1+L9/100)</f>
        <v>0</v>
      </c>
      <c r="N9" s="178">
        <v>0</v>
      </c>
      <c r="O9" s="178">
        <f t="shared" ref="O9:O15" si="4">ROUND(E9*N9,2)</f>
        <v>0</v>
      </c>
      <c r="P9" s="178">
        <v>0</v>
      </c>
      <c r="Q9" s="178">
        <f t="shared" ref="Q9:Q15" si="5">ROUND(E9*P9,2)</f>
        <v>0</v>
      </c>
      <c r="R9" s="180"/>
      <c r="S9" s="180" t="s">
        <v>131</v>
      </c>
      <c r="T9" s="180" t="s">
        <v>132</v>
      </c>
      <c r="U9" s="180">
        <v>6.298</v>
      </c>
      <c r="V9" s="180">
        <f t="shared" ref="V9:V15" si="6">ROUND(E9*U9,2)</f>
        <v>12.76</v>
      </c>
      <c r="W9" s="180"/>
      <c r="X9" s="180" t="s">
        <v>133</v>
      </c>
      <c r="Y9" s="181" t="s">
        <v>134</v>
      </c>
      <c r="Z9" s="148"/>
      <c r="AA9" s="148"/>
      <c r="AB9" s="148"/>
      <c r="AC9" s="148"/>
      <c r="AD9" s="148"/>
      <c r="AE9" s="148"/>
      <c r="AF9" s="148"/>
      <c r="AG9" s="148" t="s">
        <v>135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75">
        <v>2</v>
      </c>
      <c r="B10" s="176" t="s">
        <v>136</v>
      </c>
      <c r="C10" s="184" t="s">
        <v>137</v>
      </c>
      <c r="D10" s="177" t="s">
        <v>130</v>
      </c>
      <c r="E10" s="178">
        <v>2.0266199999999999</v>
      </c>
      <c r="F10" s="179"/>
      <c r="G10" s="180">
        <f t="shared" si="0"/>
        <v>0</v>
      </c>
      <c r="H10" s="179"/>
      <c r="I10" s="180">
        <f t="shared" si="1"/>
        <v>0</v>
      </c>
      <c r="J10" s="179"/>
      <c r="K10" s="180">
        <f t="shared" si="2"/>
        <v>0</v>
      </c>
      <c r="L10" s="180">
        <v>21</v>
      </c>
      <c r="M10" s="180">
        <f t="shared" si="3"/>
        <v>0</v>
      </c>
      <c r="N10" s="178">
        <v>0</v>
      </c>
      <c r="O10" s="178">
        <f t="shared" si="4"/>
        <v>0</v>
      </c>
      <c r="P10" s="178">
        <v>0</v>
      </c>
      <c r="Q10" s="178">
        <f t="shared" si="5"/>
        <v>0</v>
      </c>
      <c r="R10" s="180"/>
      <c r="S10" s="180" t="s">
        <v>131</v>
      </c>
      <c r="T10" s="180" t="s">
        <v>132</v>
      </c>
      <c r="U10" s="180">
        <v>3.81</v>
      </c>
      <c r="V10" s="180">
        <f t="shared" si="6"/>
        <v>7.72</v>
      </c>
      <c r="W10" s="180"/>
      <c r="X10" s="180" t="s">
        <v>133</v>
      </c>
      <c r="Y10" s="181" t="s">
        <v>134</v>
      </c>
      <c r="Z10" s="148"/>
      <c r="AA10" s="148"/>
      <c r="AB10" s="148"/>
      <c r="AC10" s="148"/>
      <c r="AD10" s="148"/>
      <c r="AE10" s="148"/>
      <c r="AF10" s="148"/>
      <c r="AG10" s="148" t="s">
        <v>135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1" x14ac:dyDescent="0.2">
      <c r="A11" s="175">
        <v>3</v>
      </c>
      <c r="B11" s="176" t="s">
        <v>138</v>
      </c>
      <c r="C11" s="184" t="s">
        <v>139</v>
      </c>
      <c r="D11" s="177" t="s">
        <v>130</v>
      </c>
      <c r="E11" s="178">
        <v>2.0266199999999999</v>
      </c>
      <c r="F11" s="179"/>
      <c r="G11" s="180">
        <f t="shared" si="0"/>
        <v>0</v>
      </c>
      <c r="H11" s="179"/>
      <c r="I11" s="180">
        <f t="shared" si="1"/>
        <v>0</v>
      </c>
      <c r="J11" s="179"/>
      <c r="K11" s="180">
        <f t="shared" si="2"/>
        <v>0</v>
      </c>
      <c r="L11" s="180">
        <v>21</v>
      </c>
      <c r="M11" s="180">
        <f t="shared" si="3"/>
        <v>0</v>
      </c>
      <c r="N11" s="178">
        <v>0</v>
      </c>
      <c r="O11" s="178">
        <f t="shared" si="4"/>
        <v>0</v>
      </c>
      <c r="P11" s="178">
        <v>0</v>
      </c>
      <c r="Q11" s="178">
        <f t="shared" si="5"/>
        <v>0</v>
      </c>
      <c r="R11" s="180"/>
      <c r="S11" s="180" t="s">
        <v>131</v>
      </c>
      <c r="T11" s="180" t="s">
        <v>132</v>
      </c>
      <c r="U11" s="180">
        <v>1.0999999999999999E-2</v>
      </c>
      <c r="V11" s="180">
        <f t="shared" si="6"/>
        <v>0.02</v>
      </c>
      <c r="W11" s="180"/>
      <c r="X11" s="180" t="s">
        <v>133</v>
      </c>
      <c r="Y11" s="181" t="s">
        <v>134</v>
      </c>
      <c r="Z11" s="148"/>
      <c r="AA11" s="148"/>
      <c r="AB11" s="148"/>
      <c r="AC11" s="148"/>
      <c r="AD11" s="148"/>
      <c r="AE11" s="148"/>
      <c r="AF11" s="148"/>
      <c r="AG11" s="148" t="s">
        <v>135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2.5" outlineLevel="1" x14ac:dyDescent="0.2">
      <c r="A12" s="175">
        <v>4</v>
      </c>
      <c r="B12" s="176" t="s">
        <v>140</v>
      </c>
      <c r="C12" s="184" t="s">
        <v>141</v>
      </c>
      <c r="D12" s="177" t="s">
        <v>130</v>
      </c>
      <c r="E12" s="178">
        <v>2.0266199999999999</v>
      </c>
      <c r="F12" s="179"/>
      <c r="G12" s="180">
        <f t="shared" si="0"/>
        <v>0</v>
      </c>
      <c r="H12" s="179"/>
      <c r="I12" s="180">
        <f t="shared" si="1"/>
        <v>0</v>
      </c>
      <c r="J12" s="179"/>
      <c r="K12" s="180">
        <f t="shared" si="2"/>
        <v>0</v>
      </c>
      <c r="L12" s="180">
        <v>21</v>
      </c>
      <c r="M12" s="180">
        <f t="shared" si="3"/>
        <v>0</v>
      </c>
      <c r="N12" s="178">
        <v>0</v>
      </c>
      <c r="O12" s="178">
        <f t="shared" si="4"/>
        <v>0</v>
      </c>
      <c r="P12" s="178">
        <v>0</v>
      </c>
      <c r="Q12" s="178">
        <f t="shared" si="5"/>
        <v>0</v>
      </c>
      <c r="R12" s="180"/>
      <c r="S12" s="180" t="s">
        <v>131</v>
      </c>
      <c r="T12" s="180" t="s">
        <v>132</v>
      </c>
      <c r="U12" s="180">
        <v>0.66800000000000004</v>
      </c>
      <c r="V12" s="180">
        <f t="shared" si="6"/>
        <v>1.35</v>
      </c>
      <c r="W12" s="180"/>
      <c r="X12" s="180" t="s">
        <v>133</v>
      </c>
      <c r="Y12" s="181" t="s">
        <v>134</v>
      </c>
      <c r="Z12" s="148"/>
      <c r="AA12" s="148"/>
      <c r="AB12" s="148"/>
      <c r="AC12" s="148"/>
      <c r="AD12" s="148"/>
      <c r="AE12" s="148"/>
      <c r="AF12" s="148"/>
      <c r="AG12" s="148" t="s">
        <v>135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1" x14ac:dyDescent="0.2">
      <c r="A13" s="175">
        <v>5</v>
      </c>
      <c r="B13" s="176" t="s">
        <v>142</v>
      </c>
      <c r="C13" s="184" t="s">
        <v>143</v>
      </c>
      <c r="D13" s="177" t="s">
        <v>130</v>
      </c>
      <c r="E13" s="178">
        <v>6.07986</v>
      </c>
      <c r="F13" s="179"/>
      <c r="G13" s="180">
        <f t="shared" si="0"/>
        <v>0</v>
      </c>
      <c r="H13" s="179"/>
      <c r="I13" s="180">
        <f t="shared" si="1"/>
        <v>0</v>
      </c>
      <c r="J13" s="179"/>
      <c r="K13" s="180">
        <f t="shared" si="2"/>
        <v>0</v>
      </c>
      <c r="L13" s="180">
        <v>21</v>
      </c>
      <c r="M13" s="180">
        <f t="shared" si="3"/>
        <v>0</v>
      </c>
      <c r="N13" s="178">
        <v>0</v>
      </c>
      <c r="O13" s="178">
        <f t="shared" si="4"/>
        <v>0</v>
      </c>
      <c r="P13" s="178">
        <v>0</v>
      </c>
      <c r="Q13" s="178">
        <f t="shared" si="5"/>
        <v>0</v>
      </c>
      <c r="R13" s="180"/>
      <c r="S13" s="180" t="s">
        <v>131</v>
      </c>
      <c r="T13" s="180" t="s">
        <v>132</v>
      </c>
      <c r="U13" s="180">
        <v>0.59099999999999997</v>
      </c>
      <c r="V13" s="180">
        <f t="shared" si="6"/>
        <v>3.59</v>
      </c>
      <c r="W13" s="180"/>
      <c r="X13" s="180" t="s">
        <v>133</v>
      </c>
      <c r="Y13" s="181" t="s">
        <v>134</v>
      </c>
      <c r="Z13" s="148"/>
      <c r="AA13" s="148"/>
      <c r="AB13" s="148"/>
      <c r="AC13" s="148"/>
      <c r="AD13" s="148"/>
      <c r="AE13" s="148"/>
      <c r="AF13" s="148"/>
      <c r="AG13" s="148" t="s">
        <v>135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5">
        <v>6</v>
      </c>
      <c r="B14" s="176" t="s">
        <v>144</v>
      </c>
      <c r="C14" s="184" t="s">
        <v>145</v>
      </c>
      <c r="D14" s="177" t="s">
        <v>130</v>
      </c>
      <c r="E14" s="178">
        <v>2.0266199999999999</v>
      </c>
      <c r="F14" s="179"/>
      <c r="G14" s="180">
        <f t="shared" si="0"/>
        <v>0</v>
      </c>
      <c r="H14" s="179"/>
      <c r="I14" s="180">
        <f t="shared" si="1"/>
        <v>0</v>
      </c>
      <c r="J14" s="179"/>
      <c r="K14" s="180">
        <f t="shared" si="2"/>
        <v>0</v>
      </c>
      <c r="L14" s="180">
        <v>21</v>
      </c>
      <c r="M14" s="180">
        <f t="shared" si="3"/>
        <v>0</v>
      </c>
      <c r="N14" s="178">
        <v>0</v>
      </c>
      <c r="O14" s="178">
        <f t="shared" si="4"/>
        <v>0</v>
      </c>
      <c r="P14" s="178">
        <v>0</v>
      </c>
      <c r="Q14" s="178">
        <f t="shared" si="5"/>
        <v>0</v>
      </c>
      <c r="R14" s="180"/>
      <c r="S14" s="180" t="s">
        <v>131</v>
      </c>
      <c r="T14" s="180" t="s">
        <v>132</v>
      </c>
      <c r="U14" s="180">
        <v>1.9379999999999999</v>
      </c>
      <c r="V14" s="180">
        <f t="shared" si="6"/>
        <v>3.93</v>
      </c>
      <c r="W14" s="180"/>
      <c r="X14" s="180" t="s">
        <v>133</v>
      </c>
      <c r="Y14" s="181" t="s">
        <v>134</v>
      </c>
      <c r="Z14" s="148"/>
      <c r="AA14" s="148"/>
      <c r="AB14" s="148"/>
      <c r="AC14" s="148"/>
      <c r="AD14" s="148"/>
      <c r="AE14" s="148"/>
      <c r="AF14" s="148"/>
      <c r="AG14" s="148" t="s">
        <v>135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 outlineLevel="1" x14ac:dyDescent="0.2">
      <c r="A15" s="175">
        <v>7</v>
      </c>
      <c r="B15" s="176" t="s">
        <v>146</v>
      </c>
      <c r="C15" s="184" t="s">
        <v>147</v>
      </c>
      <c r="D15" s="177" t="s">
        <v>130</v>
      </c>
      <c r="E15" s="178">
        <v>2.0266199999999999</v>
      </c>
      <c r="F15" s="179"/>
      <c r="G15" s="180">
        <f t="shared" si="0"/>
        <v>0</v>
      </c>
      <c r="H15" s="179"/>
      <c r="I15" s="180">
        <f t="shared" si="1"/>
        <v>0</v>
      </c>
      <c r="J15" s="179"/>
      <c r="K15" s="180">
        <f t="shared" si="2"/>
        <v>0</v>
      </c>
      <c r="L15" s="180">
        <v>21</v>
      </c>
      <c r="M15" s="180">
        <f t="shared" si="3"/>
        <v>0</v>
      </c>
      <c r="N15" s="178">
        <v>0</v>
      </c>
      <c r="O15" s="178">
        <f t="shared" si="4"/>
        <v>0</v>
      </c>
      <c r="P15" s="178">
        <v>0</v>
      </c>
      <c r="Q15" s="178">
        <f t="shared" si="5"/>
        <v>0</v>
      </c>
      <c r="R15" s="180"/>
      <c r="S15" s="180" t="s">
        <v>131</v>
      </c>
      <c r="T15" s="180" t="s">
        <v>132</v>
      </c>
      <c r="U15" s="180">
        <v>0</v>
      </c>
      <c r="V15" s="180">
        <f t="shared" si="6"/>
        <v>0</v>
      </c>
      <c r="W15" s="180"/>
      <c r="X15" s="180" t="s">
        <v>133</v>
      </c>
      <c r="Y15" s="181" t="s">
        <v>134</v>
      </c>
      <c r="Z15" s="148"/>
      <c r="AA15" s="148"/>
      <c r="AB15" s="148"/>
      <c r="AC15" s="148"/>
      <c r="AD15" s="148"/>
      <c r="AE15" s="148"/>
      <c r="AF15" s="148"/>
      <c r="AG15" s="148" t="s">
        <v>135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61" t="s">
        <v>126</v>
      </c>
      <c r="B16" s="162" t="s">
        <v>51</v>
      </c>
      <c r="C16" s="183" t="s">
        <v>52</v>
      </c>
      <c r="D16" s="163"/>
      <c r="E16" s="164"/>
      <c r="F16" s="165"/>
      <c r="G16" s="165">
        <f>SUMIF(AG17:AG21,"&lt;&gt;NOR",G17:G21)</f>
        <v>0</v>
      </c>
      <c r="H16" s="165"/>
      <c r="I16" s="165">
        <f>SUM(I17:I21)</f>
        <v>0</v>
      </c>
      <c r="J16" s="165"/>
      <c r="K16" s="165">
        <f>SUM(K17:K21)</f>
        <v>0</v>
      </c>
      <c r="L16" s="165"/>
      <c r="M16" s="165">
        <f>SUM(M17:M21)</f>
        <v>0</v>
      </c>
      <c r="N16" s="164"/>
      <c r="O16" s="164">
        <f>SUM(O17:O21)</f>
        <v>1.07</v>
      </c>
      <c r="P16" s="164"/>
      <c r="Q16" s="164">
        <f>SUM(Q17:Q21)</f>
        <v>0</v>
      </c>
      <c r="R16" s="165"/>
      <c r="S16" s="165"/>
      <c r="T16" s="165"/>
      <c r="U16" s="165"/>
      <c r="V16" s="165">
        <f>SUM(V17:V21)</f>
        <v>22.560000000000002</v>
      </c>
      <c r="W16" s="165"/>
      <c r="X16" s="165"/>
      <c r="Y16" s="166"/>
      <c r="AG16" t="s">
        <v>127</v>
      </c>
    </row>
    <row r="17" spans="1:60" outlineLevel="1" x14ac:dyDescent="0.2">
      <c r="A17" s="175">
        <v>8</v>
      </c>
      <c r="B17" s="176" t="s">
        <v>148</v>
      </c>
      <c r="C17" s="184" t="s">
        <v>149</v>
      </c>
      <c r="D17" s="177" t="s">
        <v>130</v>
      </c>
      <c r="E17" s="178">
        <v>0.39200000000000002</v>
      </c>
      <c r="F17" s="179"/>
      <c r="G17" s="180">
        <f>ROUND(E17*F17,2)</f>
        <v>0</v>
      </c>
      <c r="H17" s="179"/>
      <c r="I17" s="180">
        <f>ROUND(E17*H17,2)</f>
        <v>0</v>
      </c>
      <c r="J17" s="179"/>
      <c r="K17" s="180">
        <f>ROUND(E17*J17,2)</f>
        <v>0</v>
      </c>
      <c r="L17" s="180">
        <v>21</v>
      </c>
      <c r="M17" s="180">
        <f>G17*(1+L17/100)</f>
        <v>0</v>
      </c>
      <c r="N17" s="178">
        <v>2.5249999999999999</v>
      </c>
      <c r="O17" s="178">
        <f>ROUND(E17*N17,2)</f>
        <v>0.99</v>
      </c>
      <c r="P17" s="178">
        <v>0</v>
      </c>
      <c r="Q17" s="178">
        <f>ROUND(E17*P17,2)</f>
        <v>0</v>
      </c>
      <c r="R17" s="180"/>
      <c r="S17" s="180" t="s">
        <v>131</v>
      </c>
      <c r="T17" s="180" t="s">
        <v>132</v>
      </c>
      <c r="U17" s="180">
        <v>0.47699999999999998</v>
      </c>
      <c r="V17" s="180">
        <f>ROUND(E17*U17,2)</f>
        <v>0.19</v>
      </c>
      <c r="W17" s="180"/>
      <c r="X17" s="180" t="s">
        <v>133</v>
      </c>
      <c r="Y17" s="181" t="s">
        <v>134</v>
      </c>
      <c r="Z17" s="148"/>
      <c r="AA17" s="148"/>
      <c r="AB17" s="148"/>
      <c r="AC17" s="148"/>
      <c r="AD17" s="148"/>
      <c r="AE17" s="148"/>
      <c r="AF17" s="148"/>
      <c r="AG17" s="148" t="s">
        <v>135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5">
        <v>9</v>
      </c>
      <c r="B18" s="176" t="s">
        <v>150</v>
      </c>
      <c r="C18" s="184" t="s">
        <v>151</v>
      </c>
      <c r="D18" s="177" t="s">
        <v>152</v>
      </c>
      <c r="E18" s="178">
        <v>2.2400000000000002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131</v>
      </c>
      <c r="T18" s="180" t="s">
        <v>131</v>
      </c>
      <c r="U18" s="180">
        <v>0.32</v>
      </c>
      <c r="V18" s="180">
        <f>ROUND(E18*U18,2)</f>
        <v>0.72</v>
      </c>
      <c r="W18" s="180"/>
      <c r="X18" s="180" t="s">
        <v>133</v>
      </c>
      <c r="Y18" s="181" t="s">
        <v>134</v>
      </c>
      <c r="Z18" s="148"/>
      <c r="AA18" s="148"/>
      <c r="AB18" s="148"/>
      <c r="AC18" s="148"/>
      <c r="AD18" s="148"/>
      <c r="AE18" s="148"/>
      <c r="AF18" s="148"/>
      <c r="AG18" s="148" t="s">
        <v>135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5">
        <v>10</v>
      </c>
      <c r="B19" s="176" t="s">
        <v>153</v>
      </c>
      <c r="C19" s="184" t="s">
        <v>154</v>
      </c>
      <c r="D19" s="177" t="s">
        <v>152</v>
      </c>
      <c r="E19" s="178">
        <v>2.2400000000000002</v>
      </c>
      <c r="F19" s="179"/>
      <c r="G19" s="180">
        <f>ROUND(E19*F19,2)</f>
        <v>0</v>
      </c>
      <c r="H19" s="179"/>
      <c r="I19" s="180">
        <f>ROUND(E19*H19,2)</f>
        <v>0</v>
      </c>
      <c r="J19" s="179"/>
      <c r="K19" s="180">
        <f>ROUND(E19*J19,2)</f>
        <v>0</v>
      </c>
      <c r="L19" s="180">
        <v>21</v>
      </c>
      <c r="M19" s="180">
        <f>G19*(1+L19/100)</f>
        <v>0</v>
      </c>
      <c r="N19" s="178">
        <v>1.9000000000000001E-4</v>
      </c>
      <c r="O19" s="178">
        <f>ROUND(E19*N19,2)</f>
        <v>0</v>
      </c>
      <c r="P19" s="178">
        <v>0</v>
      </c>
      <c r="Q19" s="178">
        <f>ROUND(E19*P19,2)</f>
        <v>0</v>
      </c>
      <c r="R19" s="180"/>
      <c r="S19" s="180" t="s">
        <v>131</v>
      </c>
      <c r="T19" s="180" t="s">
        <v>131</v>
      </c>
      <c r="U19" s="180">
        <v>0.45</v>
      </c>
      <c r="V19" s="180">
        <f>ROUND(E19*U19,2)</f>
        <v>1.01</v>
      </c>
      <c r="W19" s="180"/>
      <c r="X19" s="180" t="s">
        <v>133</v>
      </c>
      <c r="Y19" s="181" t="s">
        <v>134</v>
      </c>
      <c r="Z19" s="148"/>
      <c r="AA19" s="148"/>
      <c r="AB19" s="148"/>
      <c r="AC19" s="148"/>
      <c r="AD19" s="148"/>
      <c r="AE19" s="148"/>
      <c r="AF19" s="148"/>
      <c r="AG19" s="148" t="s">
        <v>135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75">
        <v>11</v>
      </c>
      <c r="B20" s="176" t="s">
        <v>155</v>
      </c>
      <c r="C20" s="184" t="s">
        <v>156</v>
      </c>
      <c r="D20" s="177" t="s">
        <v>157</v>
      </c>
      <c r="E20" s="178">
        <v>20.239999999999998</v>
      </c>
      <c r="F20" s="179"/>
      <c r="G20" s="180">
        <f>ROUND(E20*F20,2)</f>
        <v>0</v>
      </c>
      <c r="H20" s="179"/>
      <c r="I20" s="180">
        <f>ROUND(E20*H20,2)</f>
        <v>0</v>
      </c>
      <c r="J20" s="179"/>
      <c r="K20" s="180">
        <f>ROUND(E20*J20,2)</f>
        <v>0</v>
      </c>
      <c r="L20" s="180">
        <v>21</v>
      </c>
      <c r="M20" s="180">
        <f>G20*(1+L20/100)</f>
        <v>0</v>
      </c>
      <c r="N20" s="178">
        <v>8.0000000000000004E-4</v>
      </c>
      <c r="O20" s="178">
        <f>ROUND(E20*N20,2)</f>
        <v>0.02</v>
      </c>
      <c r="P20" s="178">
        <v>0</v>
      </c>
      <c r="Q20" s="178">
        <f>ROUND(E20*P20,2)</f>
        <v>0</v>
      </c>
      <c r="R20" s="180"/>
      <c r="S20" s="180" t="s">
        <v>131</v>
      </c>
      <c r="T20" s="180" t="s">
        <v>132</v>
      </c>
      <c r="U20" s="180">
        <v>1.01999</v>
      </c>
      <c r="V20" s="180">
        <f>ROUND(E20*U20,2)</f>
        <v>20.64</v>
      </c>
      <c r="W20" s="180"/>
      <c r="X20" s="180" t="s">
        <v>133</v>
      </c>
      <c r="Y20" s="181" t="s">
        <v>134</v>
      </c>
      <c r="Z20" s="148"/>
      <c r="AA20" s="148"/>
      <c r="AB20" s="148"/>
      <c r="AC20" s="148"/>
      <c r="AD20" s="148"/>
      <c r="AE20" s="148"/>
      <c r="AF20" s="148"/>
      <c r="AG20" s="148" t="s">
        <v>135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75">
        <v>12</v>
      </c>
      <c r="B21" s="176" t="s">
        <v>158</v>
      </c>
      <c r="C21" s="184" t="s">
        <v>159</v>
      </c>
      <c r="D21" s="177" t="s">
        <v>130</v>
      </c>
      <c r="E21" s="178">
        <v>0.1</v>
      </c>
      <c r="F21" s="179"/>
      <c r="G21" s="180">
        <f>ROUND(E21*F21,2)</f>
        <v>0</v>
      </c>
      <c r="H21" s="179"/>
      <c r="I21" s="180">
        <f>ROUND(E21*H21,2)</f>
        <v>0</v>
      </c>
      <c r="J21" s="179"/>
      <c r="K21" s="180">
        <f>ROUND(E21*J21,2)</f>
        <v>0</v>
      </c>
      <c r="L21" s="180">
        <v>21</v>
      </c>
      <c r="M21" s="180">
        <f>G21*(1+L21/100)</f>
        <v>0</v>
      </c>
      <c r="N21" s="178">
        <v>0.55000000000000004</v>
      </c>
      <c r="O21" s="178">
        <f>ROUND(E21*N21,2)</f>
        <v>0.06</v>
      </c>
      <c r="P21" s="178">
        <v>0</v>
      </c>
      <c r="Q21" s="178">
        <f>ROUND(E21*P21,2)</f>
        <v>0</v>
      </c>
      <c r="R21" s="180" t="s">
        <v>160</v>
      </c>
      <c r="S21" s="180" t="s">
        <v>131</v>
      </c>
      <c r="T21" s="180" t="s">
        <v>132</v>
      </c>
      <c r="U21" s="180">
        <v>0</v>
      </c>
      <c r="V21" s="180">
        <f>ROUND(E21*U21,2)</f>
        <v>0</v>
      </c>
      <c r="W21" s="180"/>
      <c r="X21" s="180" t="s">
        <v>161</v>
      </c>
      <c r="Y21" s="181" t="s">
        <v>134</v>
      </c>
      <c r="Z21" s="148"/>
      <c r="AA21" s="148"/>
      <c r="AB21" s="148"/>
      <c r="AC21" s="148"/>
      <c r="AD21" s="148"/>
      <c r="AE21" s="148"/>
      <c r="AF21" s="148"/>
      <c r="AG21" s="148" t="s">
        <v>162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161" t="s">
        <v>126</v>
      </c>
      <c r="B22" s="162" t="s">
        <v>53</v>
      </c>
      <c r="C22" s="183" t="s">
        <v>54</v>
      </c>
      <c r="D22" s="163"/>
      <c r="E22" s="164"/>
      <c r="F22" s="165"/>
      <c r="G22" s="165">
        <f>SUMIF(AG23:AG26,"&lt;&gt;NOR",G23:G26)</f>
        <v>0</v>
      </c>
      <c r="H22" s="165"/>
      <c r="I22" s="165">
        <f>SUM(I23:I26)</f>
        <v>0</v>
      </c>
      <c r="J22" s="165"/>
      <c r="K22" s="165">
        <f>SUM(K23:K26)</f>
        <v>0</v>
      </c>
      <c r="L22" s="165"/>
      <c r="M22" s="165">
        <f>SUM(M23:M26)</f>
        <v>0</v>
      </c>
      <c r="N22" s="164"/>
      <c r="O22" s="164">
        <f>SUM(O23:O26)</f>
        <v>0.79</v>
      </c>
      <c r="P22" s="164"/>
      <c r="Q22" s="164">
        <f>SUM(Q23:Q26)</f>
        <v>0</v>
      </c>
      <c r="R22" s="165"/>
      <c r="S22" s="165"/>
      <c r="T22" s="165"/>
      <c r="U22" s="165"/>
      <c r="V22" s="165">
        <f>SUM(V23:V26)</f>
        <v>8.01</v>
      </c>
      <c r="W22" s="165"/>
      <c r="X22" s="165"/>
      <c r="Y22" s="166"/>
      <c r="AG22" t="s">
        <v>127</v>
      </c>
    </row>
    <row r="23" spans="1:60" ht="22.5" outlineLevel="1" x14ac:dyDescent="0.2">
      <c r="A23" s="175">
        <v>13</v>
      </c>
      <c r="B23" s="176" t="s">
        <v>163</v>
      </c>
      <c r="C23" s="184" t="s">
        <v>164</v>
      </c>
      <c r="D23" s="177" t="s">
        <v>152</v>
      </c>
      <c r="E23" s="178">
        <v>15.946</v>
      </c>
      <c r="F23" s="179"/>
      <c r="G23" s="180">
        <f>ROUND(E23*F23,2)</f>
        <v>0</v>
      </c>
      <c r="H23" s="179"/>
      <c r="I23" s="180">
        <f>ROUND(E23*H23,2)</f>
        <v>0</v>
      </c>
      <c r="J23" s="179"/>
      <c r="K23" s="180">
        <f>ROUND(E23*J23,2)</f>
        <v>0</v>
      </c>
      <c r="L23" s="180">
        <v>21</v>
      </c>
      <c r="M23" s="180">
        <f>G23*(1+L23/100)</f>
        <v>0</v>
      </c>
      <c r="N23" s="178">
        <v>1.89E-2</v>
      </c>
      <c r="O23" s="178">
        <f>ROUND(E23*N23,2)</f>
        <v>0.3</v>
      </c>
      <c r="P23" s="178">
        <v>0</v>
      </c>
      <c r="Q23" s="178">
        <f>ROUND(E23*P23,2)</f>
        <v>0</v>
      </c>
      <c r="R23" s="180"/>
      <c r="S23" s="180" t="s">
        <v>131</v>
      </c>
      <c r="T23" s="180" t="s">
        <v>132</v>
      </c>
      <c r="U23" s="180">
        <v>0.28999999999999998</v>
      </c>
      <c r="V23" s="180">
        <f>ROUND(E23*U23,2)</f>
        <v>4.62</v>
      </c>
      <c r="W23" s="180"/>
      <c r="X23" s="180" t="s">
        <v>133</v>
      </c>
      <c r="Y23" s="181" t="s">
        <v>134</v>
      </c>
      <c r="Z23" s="148"/>
      <c r="AA23" s="148"/>
      <c r="AB23" s="148"/>
      <c r="AC23" s="148"/>
      <c r="AD23" s="148"/>
      <c r="AE23" s="148"/>
      <c r="AF23" s="148"/>
      <c r="AG23" s="148" t="s">
        <v>135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2.5" outlineLevel="1" x14ac:dyDescent="0.2">
      <c r="A24" s="175">
        <v>14</v>
      </c>
      <c r="B24" s="176" t="s">
        <v>165</v>
      </c>
      <c r="C24" s="184" t="s">
        <v>166</v>
      </c>
      <c r="D24" s="177" t="s">
        <v>152</v>
      </c>
      <c r="E24" s="178">
        <v>1.5768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0.16339999999999999</v>
      </c>
      <c r="O24" s="178">
        <f>ROUND(E24*N24,2)</f>
        <v>0.26</v>
      </c>
      <c r="P24" s="178">
        <v>0</v>
      </c>
      <c r="Q24" s="178">
        <f>ROUND(E24*P24,2)</f>
        <v>0</v>
      </c>
      <c r="R24" s="180"/>
      <c r="S24" s="180" t="s">
        <v>131</v>
      </c>
      <c r="T24" s="180" t="s">
        <v>132</v>
      </c>
      <c r="U24" s="180">
        <v>1.2225999999999999</v>
      </c>
      <c r="V24" s="180">
        <f>ROUND(E24*U24,2)</f>
        <v>1.93</v>
      </c>
      <c r="W24" s="180"/>
      <c r="X24" s="180" t="s">
        <v>133</v>
      </c>
      <c r="Y24" s="181" t="s">
        <v>134</v>
      </c>
      <c r="Z24" s="148"/>
      <c r="AA24" s="148"/>
      <c r="AB24" s="148"/>
      <c r="AC24" s="148"/>
      <c r="AD24" s="148"/>
      <c r="AE24" s="148"/>
      <c r="AF24" s="148"/>
      <c r="AG24" s="148" t="s">
        <v>135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t="22.5" outlineLevel="1" x14ac:dyDescent="0.2">
      <c r="A25" s="175">
        <v>15</v>
      </c>
      <c r="B25" s="176" t="s">
        <v>167</v>
      </c>
      <c r="C25" s="184" t="s">
        <v>168</v>
      </c>
      <c r="D25" s="177" t="s">
        <v>152</v>
      </c>
      <c r="E25" s="178">
        <v>0.9</v>
      </c>
      <c r="F25" s="179"/>
      <c r="G25" s="180">
        <f>ROUND(E25*F25,2)</f>
        <v>0</v>
      </c>
      <c r="H25" s="179"/>
      <c r="I25" s="180">
        <f>ROUND(E25*H25,2)</f>
        <v>0</v>
      </c>
      <c r="J25" s="179"/>
      <c r="K25" s="180">
        <f>ROUND(E25*J25,2)</f>
        <v>0</v>
      </c>
      <c r="L25" s="180">
        <v>21</v>
      </c>
      <c r="M25" s="180">
        <f>G25*(1+L25/100)</f>
        <v>0</v>
      </c>
      <c r="N25" s="178">
        <v>0.25713999999999998</v>
      </c>
      <c r="O25" s="178">
        <f>ROUND(E25*N25,2)</f>
        <v>0.23</v>
      </c>
      <c r="P25" s="178">
        <v>0</v>
      </c>
      <c r="Q25" s="178">
        <f>ROUND(E25*P25,2)</f>
        <v>0</v>
      </c>
      <c r="R25" s="180"/>
      <c r="S25" s="180" t="s">
        <v>131</v>
      </c>
      <c r="T25" s="180" t="s">
        <v>132</v>
      </c>
      <c r="U25" s="180">
        <v>1.621</v>
      </c>
      <c r="V25" s="180">
        <f>ROUND(E25*U25,2)</f>
        <v>1.46</v>
      </c>
      <c r="W25" s="180"/>
      <c r="X25" s="180" t="s">
        <v>133</v>
      </c>
      <c r="Y25" s="181" t="s">
        <v>134</v>
      </c>
      <c r="Z25" s="148"/>
      <c r="AA25" s="148"/>
      <c r="AB25" s="148"/>
      <c r="AC25" s="148"/>
      <c r="AD25" s="148"/>
      <c r="AE25" s="148"/>
      <c r="AF25" s="148"/>
      <c r="AG25" s="148" t="s">
        <v>135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2.5" outlineLevel="1" x14ac:dyDescent="0.2">
      <c r="A26" s="175">
        <v>16</v>
      </c>
      <c r="B26" s="176" t="s">
        <v>169</v>
      </c>
      <c r="C26" s="184" t="s">
        <v>170</v>
      </c>
      <c r="D26" s="177" t="s">
        <v>157</v>
      </c>
      <c r="E26" s="178">
        <v>2.75</v>
      </c>
      <c r="F26" s="179"/>
      <c r="G26" s="180">
        <f>ROUND(E26*F26,2)</f>
        <v>0</v>
      </c>
      <c r="H26" s="179"/>
      <c r="I26" s="180">
        <f>ROUND(E26*H26,2)</f>
        <v>0</v>
      </c>
      <c r="J26" s="179"/>
      <c r="K26" s="180">
        <f>ROUND(E26*J26,2)</f>
        <v>0</v>
      </c>
      <c r="L26" s="180">
        <v>21</v>
      </c>
      <c r="M26" s="180">
        <f>G26*(1+L26/100)</f>
        <v>0</v>
      </c>
      <c r="N26" s="178">
        <v>0</v>
      </c>
      <c r="O26" s="178">
        <f>ROUND(E26*N26,2)</f>
        <v>0</v>
      </c>
      <c r="P26" s="178">
        <v>0</v>
      </c>
      <c r="Q26" s="178">
        <f>ROUND(E26*P26,2)</f>
        <v>0</v>
      </c>
      <c r="R26" s="180"/>
      <c r="S26" s="180" t="s">
        <v>171</v>
      </c>
      <c r="T26" s="180" t="s">
        <v>132</v>
      </c>
      <c r="U26" s="180">
        <v>0</v>
      </c>
      <c r="V26" s="180">
        <f>ROUND(E26*U26,2)</f>
        <v>0</v>
      </c>
      <c r="W26" s="180"/>
      <c r="X26" s="180" t="s">
        <v>133</v>
      </c>
      <c r="Y26" s="181" t="s">
        <v>134</v>
      </c>
      <c r="Z26" s="148"/>
      <c r="AA26" s="148"/>
      <c r="AB26" s="148"/>
      <c r="AC26" s="148"/>
      <c r="AD26" s="148"/>
      <c r="AE26" s="148"/>
      <c r="AF26" s="148"/>
      <c r="AG26" s="148" t="s">
        <v>135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">
      <c r="A27" s="161" t="s">
        <v>126</v>
      </c>
      <c r="B27" s="162" t="s">
        <v>55</v>
      </c>
      <c r="C27" s="183" t="s">
        <v>56</v>
      </c>
      <c r="D27" s="163"/>
      <c r="E27" s="164"/>
      <c r="F27" s="165"/>
      <c r="G27" s="165">
        <f>SUMIF(AG28:AG28,"&lt;&gt;NOR",G28:G28)</f>
        <v>0</v>
      </c>
      <c r="H27" s="165"/>
      <c r="I27" s="165">
        <f>SUM(I28:I28)</f>
        <v>0</v>
      </c>
      <c r="J27" s="165"/>
      <c r="K27" s="165">
        <f>SUM(K28:K28)</f>
        <v>0</v>
      </c>
      <c r="L27" s="165"/>
      <c r="M27" s="165">
        <f>SUM(M28:M28)</f>
        <v>0</v>
      </c>
      <c r="N27" s="164"/>
      <c r="O27" s="164">
        <f>SUM(O28:O28)</f>
        <v>0.37</v>
      </c>
      <c r="P27" s="164"/>
      <c r="Q27" s="164">
        <f>SUM(Q28:Q28)</f>
        <v>0.23</v>
      </c>
      <c r="R27" s="165"/>
      <c r="S27" s="165"/>
      <c r="T27" s="165"/>
      <c r="U27" s="165"/>
      <c r="V27" s="165">
        <f>SUM(V28:V28)</f>
        <v>11.9</v>
      </c>
      <c r="W27" s="165"/>
      <c r="X27" s="165"/>
      <c r="Y27" s="166"/>
      <c r="AG27" t="s">
        <v>127</v>
      </c>
    </row>
    <row r="28" spans="1:60" ht="22.5" outlineLevel="1" x14ac:dyDescent="0.2">
      <c r="A28" s="175">
        <v>17</v>
      </c>
      <c r="B28" s="176" t="s">
        <v>172</v>
      </c>
      <c r="C28" s="184" t="s">
        <v>173</v>
      </c>
      <c r="D28" s="177" t="s">
        <v>157</v>
      </c>
      <c r="E28" s="178">
        <v>9.56</v>
      </c>
      <c r="F28" s="179"/>
      <c r="G28" s="180">
        <f>ROUND(E28*F28,2)</f>
        <v>0</v>
      </c>
      <c r="H28" s="179"/>
      <c r="I28" s="180">
        <f>ROUND(E28*H28,2)</f>
        <v>0</v>
      </c>
      <c r="J28" s="179"/>
      <c r="K28" s="180">
        <f>ROUND(E28*J28,2)</f>
        <v>0</v>
      </c>
      <c r="L28" s="180">
        <v>21</v>
      </c>
      <c r="M28" s="180">
        <f>G28*(1+L28/100)</f>
        <v>0</v>
      </c>
      <c r="N28" s="178">
        <v>3.8469999999999997E-2</v>
      </c>
      <c r="O28" s="178">
        <f>ROUND(E28*N28,2)</f>
        <v>0.37</v>
      </c>
      <c r="P28" s="178">
        <v>2.4500000000000001E-2</v>
      </c>
      <c r="Q28" s="178">
        <f>ROUND(E28*P28,2)</f>
        <v>0.23</v>
      </c>
      <c r="R28" s="180"/>
      <c r="S28" s="180" t="s">
        <v>131</v>
      </c>
      <c r="T28" s="180" t="s">
        <v>132</v>
      </c>
      <c r="U28" s="180">
        <v>1.2444999999999999</v>
      </c>
      <c r="V28" s="180">
        <f>ROUND(E28*U28,2)</f>
        <v>11.9</v>
      </c>
      <c r="W28" s="180"/>
      <c r="X28" s="180" t="s">
        <v>174</v>
      </c>
      <c r="Y28" s="181" t="s">
        <v>134</v>
      </c>
      <c r="Z28" s="148"/>
      <c r="AA28" s="148"/>
      <c r="AB28" s="148"/>
      <c r="AC28" s="148"/>
      <c r="AD28" s="148"/>
      <c r="AE28" s="148"/>
      <c r="AF28" s="148"/>
      <c r="AG28" s="148" t="s">
        <v>175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1" t="s">
        <v>126</v>
      </c>
      <c r="B29" s="162" t="s">
        <v>57</v>
      </c>
      <c r="C29" s="183" t="s">
        <v>58</v>
      </c>
      <c r="D29" s="163"/>
      <c r="E29" s="164"/>
      <c r="F29" s="165"/>
      <c r="G29" s="165">
        <f>SUMIF(AG30:AG37,"&lt;&gt;NOR",G30:G37)</f>
        <v>0</v>
      </c>
      <c r="H29" s="165"/>
      <c r="I29" s="165">
        <f>SUM(I30:I37)</f>
        <v>0</v>
      </c>
      <c r="J29" s="165"/>
      <c r="K29" s="165">
        <f>SUM(K30:K37)</f>
        <v>0</v>
      </c>
      <c r="L29" s="165"/>
      <c r="M29" s="165">
        <f>SUM(M30:M37)</f>
        <v>0</v>
      </c>
      <c r="N29" s="164"/>
      <c r="O29" s="164">
        <f>SUM(O30:O37)</f>
        <v>4.4800000000000004</v>
      </c>
      <c r="P29" s="164"/>
      <c r="Q29" s="164">
        <f>SUM(Q30:Q37)</f>
        <v>0</v>
      </c>
      <c r="R29" s="165"/>
      <c r="S29" s="165"/>
      <c r="T29" s="165"/>
      <c r="U29" s="165"/>
      <c r="V29" s="165">
        <f>SUM(V30:V37)</f>
        <v>127.69</v>
      </c>
      <c r="W29" s="165"/>
      <c r="X29" s="165"/>
      <c r="Y29" s="166"/>
      <c r="AG29" t="s">
        <v>127</v>
      </c>
    </row>
    <row r="30" spans="1:60" ht="22.5" outlineLevel="1" x14ac:dyDescent="0.2">
      <c r="A30" s="175">
        <v>18</v>
      </c>
      <c r="B30" s="176" t="s">
        <v>176</v>
      </c>
      <c r="C30" s="184" t="s">
        <v>177</v>
      </c>
      <c r="D30" s="177" t="s">
        <v>157</v>
      </c>
      <c r="E30" s="178">
        <v>25</v>
      </c>
      <c r="F30" s="179"/>
      <c r="G30" s="180">
        <f t="shared" ref="G30:G37" si="7">ROUND(E30*F30,2)</f>
        <v>0</v>
      </c>
      <c r="H30" s="179"/>
      <c r="I30" s="180">
        <f t="shared" ref="I30:I37" si="8">ROUND(E30*H30,2)</f>
        <v>0</v>
      </c>
      <c r="J30" s="179"/>
      <c r="K30" s="180">
        <f t="shared" ref="K30:K37" si="9">ROUND(E30*J30,2)</f>
        <v>0</v>
      </c>
      <c r="L30" s="180">
        <v>21</v>
      </c>
      <c r="M30" s="180">
        <f t="shared" ref="M30:M37" si="10">G30*(1+L30/100)</f>
        <v>0</v>
      </c>
      <c r="N30" s="178">
        <v>4.3299999999999996E-3</v>
      </c>
      <c r="O30" s="178">
        <f t="shared" ref="O30:O37" si="11">ROUND(E30*N30,2)</f>
        <v>0.11</v>
      </c>
      <c r="P30" s="178">
        <v>0</v>
      </c>
      <c r="Q30" s="178">
        <f t="shared" ref="Q30:Q37" si="12">ROUND(E30*P30,2)</f>
        <v>0</v>
      </c>
      <c r="R30" s="180"/>
      <c r="S30" s="180" t="s">
        <v>131</v>
      </c>
      <c r="T30" s="180" t="s">
        <v>132</v>
      </c>
      <c r="U30" s="180">
        <v>0.152</v>
      </c>
      <c r="V30" s="180">
        <f t="shared" ref="V30:V37" si="13">ROUND(E30*U30,2)</f>
        <v>3.8</v>
      </c>
      <c r="W30" s="180"/>
      <c r="X30" s="180" t="s">
        <v>133</v>
      </c>
      <c r="Y30" s="181" t="s">
        <v>134</v>
      </c>
      <c r="Z30" s="148"/>
      <c r="AA30" s="148"/>
      <c r="AB30" s="148"/>
      <c r="AC30" s="148"/>
      <c r="AD30" s="148"/>
      <c r="AE30" s="148"/>
      <c r="AF30" s="148"/>
      <c r="AG30" s="148" t="s">
        <v>135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2.5" outlineLevel="1" x14ac:dyDescent="0.2">
      <c r="A31" s="175">
        <v>19</v>
      </c>
      <c r="B31" s="176" t="s">
        <v>178</v>
      </c>
      <c r="C31" s="184" t="s">
        <v>179</v>
      </c>
      <c r="D31" s="177" t="s">
        <v>157</v>
      </c>
      <c r="E31" s="178">
        <v>12</v>
      </c>
      <c r="F31" s="179"/>
      <c r="G31" s="180">
        <f t="shared" si="7"/>
        <v>0</v>
      </c>
      <c r="H31" s="179"/>
      <c r="I31" s="180">
        <f t="shared" si="8"/>
        <v>0</v>
      </c>
      <c r="J31" s="179"/>
      <c r="K31" s="180">
        <f t="shared" si="9"/>
        <v>0</v>
      </c>
      <c r="L31" s="180">
        <v>21</v>
      </c>
      <c r="M31" s="180">
        <f t="shared" si="10"/>
        <v>0</v>
      </c>
      <c r="N31" s="178">
        <v>1.7330000000000002E-2</v>
      </c>
      <c r="O31" s="178">
        <f t="shared" si="11"/>
        <v>0.21</v>
      </c>
      <c r="P31" s="178">
        <v>0</v>
      </c>
      <c r="Q31" s="178">
        <f t="shared" si="12"/>
        <v>0</v>
      </c>
      <c r="R31" s="180"/>
      <c r="S31" s="180" t="s">
        <v>131</v>
      </c>
      <c r="T31" s="180" t="s">
        <v>132</v>
      </c>
      <c r="U31" s="180">
        <v>0.253</v>
      </c>
      <c r="V31" s="180">
        <f t="shared" si="13"/>
        <v>3.04</v>
      </c>
      <c r="W31" s="180"/>
      <c r="X31" s="180" t="s">
        <v>133</v>
      </c>
      <c r="Y31" s="181" t="s">
        <v>134</v>
      </c>
      <c r="Z31" s="148"/>
      <c r="AA31" s="148"/>
      <c r="AB31" s="148"/>
      <c r="AC31" s="148"/>
      <c r="AD31" s="148"/>
      <c r="AE31" s="148"/>
      <c r="AF31" s="148"/>
      <c r="AG31" s="148" t="s">
        <v>135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2.5" outlineLevel="1" x14ac:dyDescent="0.2">
      <c r="A32" s="175">
        <v>20</v>
      </c>
      <c r="B32" s="176" t="s">
        <v>180</v>
      </c>
      <c r="C32" s="184" t="s">
        <v>181</v>
      </c>
      <c r="D32" s="177" t="s">
        <v>157</v>
      </c>
      <c r="E32" s="178">
        <v>62.7</v>
      </c>
      <c r="F32" s="179"/>
      <c r="G32" s="180">
        <f t="shared" si="7"/>
        <v>0</v>
      </c>
      <c r="H32" s="179"/>
      <c r="I32" s="180">
        <f t="shared" si="8"/>
        <v>0</v>
      </c>
      <c r="J32" s="179"/>
      <c r="K32" s="180">
        <f t="shared" si="9"/>
        <v>0</v>
      </c>
      <c r="L32" s="180">
        <v>21</v>
      </c>
      <c r="M32" s="180">
        <f t="shared" si="10"/>
        <v>0</v>
      </c>
      <c r="N32" s="178">
        <v>2.5100000000000001E-3</v>
      </c>
      <c r="O32" s="178">
        <f t="shared" si="11"/>
        <v>0.16</v>
      </c>
      <c r="P32" s="178">
        <v>0</v>
      </c>
      <c r="Q32" s="178">
        <f t="shared" si="12"/>
        <v>0</v>
      </c>
      <c r="R32" s="180"/>
      <c r="S32" s="180" t="s">
        <v>131</v>
      </c>
      <c r="T32" s="180" t="s">
        <v>132</v>
      </c>
      <c r="U32" s="180">
        <v>0.18232999999999999</v>
      </c>
      <c r="V32" s="180">
        <f t="shared" si="13"/>
        <v>11.43</v>
      </c>
      <c r="W32" s="180"/>
      <c r="X32" s="180" t="s">
        <v>133</v>
      </c>
      <c r="Y32" s="181" t="s">
        <v>134</v>
      </c>
      <c r="Z32" s="148"/>
      <c r="AA32" s="148"/>
      <c r="AB32" s="148"/>
      <c r="AC32" s="148"/>
      <c r="AD32" s="148"/>
      <c r="AE32" s="148"/>
      <c r="AF32" s="148"/>
      <c r="AG32" s="148" t="s">
        <v>135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5">
        <v>21</v>
      </c>
      <c r="B33" s="176" t="s">
        <v>182</v>
      </c>
      <c r="C33" s="184" t="s">
        <v>183</v>
      </c>
      <c r="D33" s="177" t="s">
        <v>152</v>
      </c>
      <c r="E33" s="178">
        <v>18.600000000000001</v>
      </c>
      <c r="F33" s="179"/>
      <c r="G33" s="180">
        <f t="shared" si="7"/>
        <v>0</v>
      </c>
      <c r="H33" s="179"/>
      <c r="I33" s="180">
        <f t="shared" si="8"/>
        <v>0</v>
      </c>
      <c r="J33" s="179"/>
      <c r="K33" s="180">
        <f t="shared" si="9"/>
        <v>0</v>
      </c>
      <c r="L33" s="180">
        <v>21</v>
      </c>
      <c r="M33" s="180">
        <f t="shared" si="10"/>
        <v>0</v>
      </c>
      <c r="N33" s="178">
        <v>4.7660000000000001E-2</v>
      </c>
      <c r="O33" s="178">
        <f t="shared" si="11"/>
        <v>0.89</v>
      </c>
      <c r="P33" s="178">
        <v>0</v>
      </c>
      <c r="Q33" s="178">
        <f t="shared" si="12"/>
        <v>0</v>
      </c>
      <c r="R33" s="180"/>
      <c r="S33" s="180" t="s">
        <v>131</v>
      </c>
      <c r="T33" s="180" t="s">
        <v>132</v>
      </c>
      <c r="U33" s="180">
        <v>0.84</v>
      </c>
      <c r="V33" s="180">
        <f t="shared" si="13"/>
        <v>15.62</v>
      </c>
      <c r="W33" s="180"/>
      <c r="X33" s="180" t="s">
        <v>133</v>
      </c>
      <c r="Y33" s="181" t="s">
        <v>134</v>
      </c>
      <c r="Z33" s="148"/>
      <c r="AA33" s="148"/>
      <c r="AB33" s="148"/>
      <c r="AC33" s="148"/>
      <c r="AD33" s="148"/>
      <c r="AE33" s="148"/>
      <c r="AF33" s="148"/>
      <c r="AG33" s="148" t="s">
        <v>135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 x14ac:dyDescent="0.2">
      <c r="A34" s="175">
        <v>22</v>
      </c>
      <c r="B34" s="176" t="s">
        <v>184</v>
      </c>
      <c r="C34" s="184" t="s">
        <v>185</v>
      </c>
      <c r="D34" s="177" t="s">
        <v>152</v>
      </c>
      <c r="E34" s="178">
        <v>253.22219999999999</v>
      </c>
      <c r="F34" s="179"/>
      <c r="G34" s="180">
        <f t="shared" si="7"/>
        <v>0</v>
      </c>
      <c r="H34" s="179"/>
      <c r="I34" s="180">
        <f t="shared" si="8"/>
        <v>0</v>
      </c>
      <c r="J34" s="179"/>
      <c r="K34" s="180">
        <f t="shared" si="9"/>
        <v>0</v>
      </c>
      <c r="L34" s="180">
        <v>21</v>
      </c>
      <c r="M34" s="180">
        <f t="shared" si="10"/>
        <v>0</v>
      </c>
      <c r="N34" s="178">
        <v>3.63E-3</v>
      </c>
      <c r="O34" s="178">
        <f t="shared" si="11"/>
        <v>0.92</v>
      </c>
      <c r="P34" s="178">
        <v>0</v>
      </c>
      <c r="Q34" s="178">
        <f t="shared" si="12"/>
        <v>0</v>
      </c>
      <c r="R34" s="180"/>
      <c r="S34" s="180" t="s">
        <v>131</v>
      </c>
      <c r="T34" s="180" t="s">
        <v>132</v>
      </c>
      <c r="U34" s="180">
        <v>0.17016000000000001</v>
      </c>
      <c r="V34" s="180">
        <f t="shared" si="13"/>
        <v>43.09</v>
      </c>
      <c r="W34" s="180"/>
      <c r="X34" s="180" t="s">
        <v>133</v>
      </c>
      <c r="Y34" s="181" t="s">
        <v>134</v>
      </c>
      <c r="Z34" s="148"/>
      <c r="AA34" s="148"/>
      <c r="AB34" s="148"/>
      <c r="AC34" s="148"/>
      <c r="AD34" s="148"/>
      <c r="AE34" s="148"/>
      <c r="AF34" s="148"/>
      <c r="AG34" s="148" t="s">
        <v>135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outlineLevel="1" x14ac:dyDescent="0.2">
      <c r="A35" s="175">
        <v>23</v>
      </c>
      <c r="B35" s="176" t="s">
        <v>186</v>
      </c>
      <c r="C35" s="184" t="s">
        <v>187</v>
      </c>
      <c r="D35" s="177" t="s">
        <v>152</v>
      </c>
      <c r="E35" s="178">
        <v>10.845000000000001</v>
      </c>
      <c r="F35" s="179"/>
      <c r="G35" s="180">
        <f t="shared" si="7"/>
        <v>0</v>
      </c>
      <c r="H35" s="179"/>
      <c r="I35" s="180">
        <f t="shared" si="8"/>
        <v>0</v>
      </c>
      <c r="J35" s="179"/>
      <c r="K35" s="180">
        <f t="shared" si="9"/>
        <v>0</v>
      </c>
      <c r="L35" s="180">
        <v>21</v>
      </c>
      <c r="M35" s="180">
        <f t="shared" si="10"/>
        <v>0</v>
      </c>
      <c r="N35" s="178">
        <v>3.5659999999999997E-2</v>
      </c>
      <c r="O35" s="178">
        <f t="shared" si="11"/>
        <v>0.39</v>
      </c>
      <c r="P35" s="178">
        <v>0</v>
      </c>
      <c r="Q35" s="178">
        <f t="shared" si="12"/>
        <v>0</v>
      </c>
      <c r="R35" s="180"/>
      <c r="S35" s="180" t="s">
        <v>131</v>
      </c>
      <c r="T35" s="180" t="s">
        <v>132</v>
      </c>
      <c r="U35" s="180">
        <v>1.1841699999999999</v>
      </c>
      <c r="V35" s="180">
        <f t="shared" si="13"/>
        <v>12.84</v>
      </c>
      <c r="W35" s="180"/>
      <c r="X35" s="180" t="s">
        <v>133</v>
      </c>
      <c r="Y35" s="181" t="s">
        <v>134</v>
      </c>
      <c r="Z35" s="148"/>
      <c r="AA35" s="148"/>
      <c r="AB35" s="148"/>
      <c r="AC35" s="148"/>
      <c r="AD35" s="148"/>
      <c r="AE35" s="148"/>
      <c r="AF35" s="148"/>
      <c r="AG35" s="148" t="s">
        <v>135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2.5" outlineLevel="1" x14ac:dyDescent="0.2">
      <c r="A36" s="175">
        <v>24</v>
      </c>
      <c r="B36" s="176" t="s">
        <v>188</v>
      </c>
      <c r="C36" s="184" t="s">
        <v>189</v>
      </c>
      <c r="D36" s="177" t="s">
        <v>152</v>
      </c>
      <c r="E36" s="178">
        <v>30.8</v>
      </c>
      <c r="F36" s="179"/>
      <c r="G36" s="180">
        <f t="shared" si="7"/>
        <v>0</v>
      </c>
      <c r="H36" s="179"/>
      <c r="I36" s="180">
        <f t="shared" si="8"/>
        <v>0</v>
      </c>
      <c r="J36" s="179"/>
      <c r="K36" s="180">
        <f t="shared" si="9"/>
        <v>0</v>
      </c>
      <c r="L36" s="180">
        <v>21</v>
      </c>
      <c r="M36" s="180">
        <f t="shared" si="10"/>
        <v>0</v>
      </c>
      <c r="N36" s="178">
        <v>5.8590000000000003E-2</v>
      </c>
      <c r="O36" s="178">
        <f t="shared" si="11"/>
        <v>1.8</v>
      </c>
      <c r="P36" s="178">
        <v>0</v>
      </c>
      <c r="Q36" s="178">
        <f t="shared" si="12"/>
        <v>0</v>
      </c>
      <c r="R36" s="180"/>
      <c r="S36" s="180" t="s">
        <v>131</v>
      </c>
      <c r="T36" s="180" t="s">
        <v>132</v>
      </c>
      <c r="U36" s="180">
        <v>1.2295499999999999</v>
      </c>
      <c r="V36" s="180">
        <f t="shared" si="13"/>
        <v>37.869999999999997</v>
      </c>
      <c r="W36" s="180"/>
      <c r="X36" s="180" t="s">
        <v>133</v>
      </c>
      <c r="Y36" s="181" t="s">
        <v>134</v>
      </c>
      <c r="Z36" s="148"/>
      <c r="AA36" s="148"/>
      <c r="AB36" s="148"/>
      <c r="AC36" s="148"/>
      <c r="AD36" s="148"/>
      <c r="AE36" s="148"/>
      <c r="AF36" s="148"/>
      <c r="AG36" s="148" t="s">
        <v>135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75">
        <v>25</v>
      </c>
      <c r="B37" s="176" t="s">
        <v>190</v>
      </c>
      <c r="C37" s="184" t="s">
        <v>191</v>
      </c>
      <c r="D37" s="177" t="s">
        <v>192</v>
      </c>
      <c r="E37" s="178">
        <v>16</v>
      </c>
      <c r="F37" s="179"/>
      <c r="G37" s="180">
        <f t="shared" si="7"/>
        <v>0</v>
      </c>
      <c r="H37" s="179"/>
      <c r="I37" s="180">
        <f t="shared" si="8"/>
        <v>0</v>
      </c>
      <c r="J37" s="179"/>
      <c r="K37" s="180">
        <f t="shared" si="9"/>
        <v>0</v>
      </c>
      <c r="L37" s="180">
        <v>21</v>
      </c>
      <c r="M37" s="180">
        <f t="shared" si="10"/>
        <v>0</v>
      </c>
      <c r="N37" s="178">
        <v>0</v>
      </c>
      <c r="O37" s="178">
        <f t="shared" si="11"/>
        <v>0</v>
      </c>
      <c r="P37" s="178">
        <v>0</v>
      </c>
      <c r="Q37" s="178">
        <f t="shared" si="12"/>
        <v>0</v>
      </c>
      <c r="R37" s="180"/>
      <c r="S37" s="180" t="s">
        <v>131</v>
      </c>
      <c r="T37" s="180" t="s">
        <v>132</v>
      </c>
      <c r="U37" s="180">
        <v>0</v>
      </c>
      <c r="V37" s="180">
        <f t="shared" si="13"/>
        <v>0</v>
      </c>
      <c r="W37" s="180"/>
      <c r="X37" s="180" t="s">
        <v>193</v>
      </c>
      <c r="Y37" s="181" t="s">
        <v>134</v>
      </c>
      <c r="Z37" s="148"/>
      <c r="AA37" s="148"/>
      <c r="AB37" s="148"/>
      <c r="AC37" s="148"/>
      <c r="AD37" s="148"/>
      <c r="AE37" s="148"/>
      <c r="AF37" s="148"/>
      <c r="AG37" s="148" t="s">
        <v>194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161" t="s">
        <v>126</v>
      </c>
      <c r="B38" s="162" t="s">
        <v>59</v>
      </c>
      <c r="C38" s="183" t="s">
        <v>60</v>
      </c>
      <c r="D38" s="163"/>
      <c r="E38" s="164"/>
      <c r="F38" s="165"/>
      <c r="G38" s="165">
        <f>SUMIF(AG39:AG42,"&lt;&gt;NOR",G39:G42)</f>
        <v>0</v>
      </c>
      <c r="H38" s="165"/>
      <c r="I38" s="165">
        <f>SUM(I39:I42)</f>
        <v>0</v>
      </c>
      <c r="J38" s="165"/>
      <c r="K38" s="165">
        <f>SUM(K39:K42)</f>
        <v>0</v>
      </c>
      <c r="L38" s="165"/>
      <c r="M38" s="165">
        <f>SUM(M39:M42)</f>
        <v>0</v>
      </c>
      <c r="N38" s="164"/>
      <c r="O38" s="164">
        <f>SUM(O39:O42)</f>
        <v>8.08</v>
      </c>
      <c r="P38" s="164"/>
      <c r="Q38" s="164">
        <f>SUM(Q39:Q42)</f>
        <v>0</v>
      </c>
      <c r="R38" s="165"/>
      <c r="S38" s="165"/>
      <c r="T38" s="165"/>
      <c r="U38" s="165"/>
      <c r="V38" s="165">
        <f>SUM(V39:V42)</f>
        <v>51.529999999999994</v>
      </c>
      <c r="W38" s="165"/>
      <c r="X38" s="165"/>
      <c r="Y38" s="166"/>
      <c r="AG38" t="s">
        <v>127</v>
      </c>
    </row>
    <row r="39" spans="1:60" ht="22.5" outlineLevel="1" x14ac:dyDescent="0.2">
      <c r="A39" s="175">
        <v>26</v>
      </c>
      <c r="B39" s="176" t="s">
        <v>195</v>
      </c>
      <c r="C39" s="184" t="s">
        <v>196</v>
      </c>
      <c r="D39" s="177" t="s">
        <v>197</v>
      </c>
      <c r="E39" s="178">
        <v>5.806E-2</v>
      </c>
      <c r="F39" s="179"/>
      <c r="G39" s="180">
        <f>ROUND(E39*F39,2)</f>
        <v>0</v>
      </c>
      <c r="H39" s="179"/>
      <c r="I39" s="180">
        <f>ROUND(E39*H39,2)</f>
        <v>0</v>
      </c>
      <c r="J39" s="179"/>
      <c r="K39" s="180">
        <f>ROUND(E39*J39,2)</f>
        <v>0</v>
      </c>
      <c r="L39" s="180">
        <v>21</v>
      </c>
      <c r="M39" s="180">
        <f>G39*(1+L39/100)</f>
        <v>0</v>
      </c>
      <c r="N39" s="178">
        <v>1.0662499999999999</v>
      </c>
      <c r="O39" s="178">
        <f>ROUND(E39*N39,2)</f>
        <v>0.06</v>
      </c>
      <c r="P39" s="178">
        <v>0</v>
      </c>
      <c r="Q39" s="178">
        <f>ROUND(E39*P39,2)</f>
        <v>0</v>
      </c>
      <c r="R39" s="180"/>
      <c r="S39" s="180" t="s">
        <v>131</v>
      </c>
      <c r="T39" s="180" t="s">
        <v>131</v>
      </c>
      <c r="U39" s="180">
        <v>15.231</v>
      </c>
      <c r="V39" s="180">
        <f>ROUND(E39*U39,2)</f>
        <v>0.88</v>
      </c>
      <c r="W39" s="180"/>
      <c r="X39" s="180" t="s">
        <v>133</v>
      </c>
      <c r="Y39" s="181" t="s">
        <v>134</v>
      </c>
      <c r="Z39" s="148"/>
      <c r="AA39" s="148"/>
      <c r="AB39" s="148"/>
      <c r="AC39" s="148"/>
      <c r="AD39" s="148"/>
      <c r="AE39" s="148"/>
      <c r="AF39" s="148"/>
      <c r="AG39" s="148" t="s">
        <v>135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 x14ac:dyDescent="0.2">
      <c r="A40" s="175">
        <v>27</v>
      </c>
      <c r="B40" s="176" t="s">
        <v>198</v>
      </c>
      <c r="C40" s="184" t="s">
        <v>199</v>
      </c>
      <c r="D40" s="177" t="s">
        <v>152</v>
      </c>
      <c r="E40" s="178">
        <v>68.5</v>
      </c>
      <c r="F40" s="179"/>
      <c r="G40" s="180">
        <f>ROUND(E40*F40,2)</f>
        <v>0</v>
      </c>
      <c r="H40" s="179"/>
      <c r="I40" s="180">
        <f>ROUND(E40*H40,2)</f>
        <v>0</v>
      </c>
      <c r="J40" s="179"/>
      <c r="K40" s="180">
        <f>ROUND(E40*J40,2)</f>
        <v>0</v>
      </c>
      <c r="L40" s="180">
        <v>21</v>
      </c>
      <c r="M40" s="180">
        <f>G40*(1+L40/100)</f>
        <v>0</v>
      </c>
      <c r="N40" s="178">
        <v>6.9499999999999996E-3</v>
      </c>
      <c r="O40" s="178">
        <f>ROUND(E40*N40,2)</f>
        <v>0.48</v>
      </c>
      <c r="P40" s="178">
        <v>0</v>
      </c>
      <c r="Q40" s="178">
        <f>ROUND(E40*P40,2)</f>
        <v>0</v>
      </c>
      <c r="R40" s="180"/>
      <c r="S40" s="180" t="s">
        <v>131</v>
      </c>
      <c r="T40" s="180" t="s">
        <v>132</v>
      </c>
      <c r="U40" s="180">
        <v>0.34399999999999997</v>
      </c>
      <c r="V40" s="180">
        <f>ROUND(E40*U40,2)</f>
        <v>23.56</v>
      </c>
      <c r="W40" s="180"/>
      <c r="X40" s="180" t="s">
        <v>133</v>
      </c>
      <c r="Y40" s="181" t="s">
        <v>134</v>
      </c>
      <c r="Z40" s="148"/>
      <c r="AA40" s="148"/>
      <c r="AB40" s="148"/>
      <c r="AC40" s="148"/>
      <c r="AD40" s="148"/>
      <c r="AE40" s="148"/>
      <c r="AF40" s="148"/>
      <c r="AG40" s="148" t="s">
        <v>135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 x14ac:dyDescent="0.2">
      <c r="A41" s="175">
        <v>28</v>
      </c>
      <c r="B41" s="176" t="s">
        <v>200</v>
      </c>
      <c r="C41" s="184" t="s">
        <v>201</v>
      </c>
      <c r="D41" s="177" t="s">
        <v>152</v>
      </c>
      <c r="E41" s="178">
        <v>22.995000000000001</v>
      </c>
      <c r="F41" s="179"/>
      <c r="G41" s="180">
        <f>ROUND(E41*F41,2)</f>
        <v>0</v>
      </c>
      <c r="H41" s="179"/>
      <c r="I41" s="180">
        <f>ROUND(E41*H41,2)</f>
        <v>0</v>
      </c>
      <c r="J41" s="179"/>
      <c r="K41" s="180">
        <f>ROUND(E41*J41,2)</f>
        <v>0</v>
      </c>
      <c r="L41" s="180">
        <v>21</v>
      </c>
      <c r="M41" s="180">
        <f>G41*(1+L41/100)</f>
        <v>0</v>
      </c>
      <c r="N41" s="178">
        <v>0.12288</v>
      </c>
      <c r="O41" s="178">
        <f>ROUND(E41*N41,2)</f>
        <v>2.83</v>
      </c>
      <c r="P41" s="178">
        <v>0</v>
      </c>
      <c r="Q41" s="178">
        <f>ROUND(E41*P41,2)</f>
        <v>0</v>
      </c>
      <c r="R41" s="180"/>
      <c r="S41" s="180" t="s">
        <v>131</v>
      </c>
      <c r="T41" s="180" t="s">
        <v>132</v>
      </c>
      <c r="U41" s="180">
        <v>0.52700000000000002</v>
      </c>
      <c r="V41" s="180">
        <f>ROUND(E41*U41,2)</f>
        <v>12.12</v>
      </c>
      <c r="W41" s="180"/>
      <c r="X41" s="180" t="s">
        <v>133</v>
      </c>
      <c r="Y41" s="181" t="s">
        <v>134</v>
      </c>
      <c r="Z41" s="148"/>
      <c r="AA41" s="148"/>
      <c r="AB41" s="148"/>
      <c r="AC41" s="148"/>
      <c r="AD41" s="148"/>
      <c r="AE41" s="148"/>
      <c r="AF41" s="148"/>
      <c r="AG41" s="148" t="s">
        <v>135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2.5" outlineLevel="1" x14ac:dyDescent="0.2">
      <c r="A42" s="175">
        <v>29</v>
      </c>
      <c r="B42" s="176" t="s">
        <v>202</v>
      </c>
      <c r="C42" s="184" t="s">
        <v>203</v>
      </c>
      <c r="D42" s="177" t="s">
        <v>152</v>
      </c>
      <c r="E42" s="178">
        <v>22.995000000000001</v>
      </c>
      <c r="F42" s="179"/>
      <c r="G42" s="180">
        <f>ROUND(E42*F42,2)</f>
        <v>0</v>
      </c>
      <c r="H42" s="179"/>
      <c r="I42" s="180">
        <f>ROUND(E42*H42,2)</f>
        <v>0</v>
      </c>
      <c r="J42" s="179"/>
      <c r="K42" s="180">
        <f>ROUND(E42*J42,2)</f>
        <v>0</v>
      </c>
      <c r="L42" s="180">
        <v>21</v>
      </c>
      <c r="M42" s="180">
        <f>G42*(1+L42/100)</f>
        <v>0</v>
      </c>
      <c r="N42" s="178">
        <v>0.20477999999999999</v>
      </c>
      <c r="O42" s="178">
        <f>ROUND(E42*N42,2)</f>
        <v>4.71</v>
      </c>
      <c r="P42" s="178">
        <v>0</v>
      </c>
      <c r="Q42" s="178">
        <f>ROUND(E42*P42,2)</f>
        <v>0</v>
      </c>
      <c r="R42" s="180"/>
      <c r="S42" s="180" t="s">
        <v>131</v>
      </c>
      <c r="T42" s="180" t="s">
        <v>132</v>
      </c>
      <c r="U42" s="180">
        <v>0.65100000000000002</v>
      </c>
      <c r="V42" s="180">
        <f>ROUND(E42*U42,2)</f>
        <v>14.97</v>
      </c>
      <c r="W42" s="180"/>
      <c r="X42" s="180" t="s">
        <v>133</v>
      </c>
      <c r="Y42" s="181" t="s">
        <v>134</v>
      </c>
      <c r="Z42" s="148"/>
      <c r="AA42" s="148"/>
      <c r="AB42" s="148"/>
      <c r="AC42" s="148"/>
      <c r="AD42" s="148"/>
      <c r="AE42" s="148"/>
      <c r="AF42" s="148"/>
      <c r="AG42" s="148" t="s">
        <v>135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x14ac:dyDescent="0.2">
      <c r="A43" s="161" t="s">
        <v>126</v>
      </c>
      <c r="B43" s="162" t="s">
        <v>61</v>
      </c>
      <c r="C43" s="183" t="s">
        <v>62</v>
      </c>
      <c r="D43" s="163"/>
      <c r="E43" s="164"/>
      <c r="F43" s="165"/>
      <c r="G43" s="165">
        <f>SUMIF(AG44:AG45,"&lt;&gt;NOR",G44:G45)</f>
        <v>0</v>
      </c>
      <c r="H43" s="165"/>
      <c r="I43" s="165">
        <f>SUM(I44:I45)</f>
        <v>0</v>
      </c>
      <c r="J43" s="165"/>
      <c r="K43" s="165">
        <f>SUM(K44:K45)</f>
        <v>0</v>
      </c>
      <c r="L43" s="165"/>
      <c r="M43" s="165">
        <f>SUM(M44:M45)</f>
        <v>0</v>
      </c>
      <c r="N43" s="164"/>
      <c r="O43" s="164">
        <f>SUM(O44:O45)</f>
        <v>0.21000000000000002</v>
      </c>
      <c r="P43" s="164"/>
      <c r="Q43" s="164">
        <f>SUM(Q44:Q45)</f>
        <v>0</v>
      </c>
      <c r="R43" s="165"/>
      <c r="S43" s="165"/>
      <c r="T43" s="165"/>
      <c r="U43" s="165"/>
      <c r="V43" s="165">
        <f>SUM(V44:V45)</f>
        <v>6.2900000000000009</v>
      </c>
      <c r="W43" s="165"/>
      <c r="X43" s="165"/>
      <c r="Y43" s="166"/>
      <c r="AG43" t="s">
        <v>127</v>
      </c>
    </row>
    <row r="44" spans="1:60" ht="22.5" outlineLevel="1" x14ac:dyDescent="0.2">
      <c r="A44" s="175">
        <v>30</v>
      </c>
      <c r="B44" s="176" t="s">
        <v>204</v>
      </c>
      <c r="C44" s="184" t="s">
        <v>205</v>
      </c>
      <c r="D44" s="177" t="s">
        <v>206</v>
      </c>
      <c r="E44" s="178">
        <v>2</v>
      </c>
      <c r="F44" s="179"/>
      <c r="G44" s="180">
        <f>ROUND(E44*F44,2)</f>
        <v>0</v>
      </c>
      <c r="H44" s="179"/>
      <c r="I44" s="180">
        <f>ROUND(E44*H44,2)</f>
        <v>0</v>
      </c>
      <c r="J44" s="179"/>
      <c r="K44" s="180">
        <f>ROUND(E44*J44,2)</f>
        <v>0</v>
      </c>
      <c r="L44" s="180">
        <v>21</v>
      </c>
      <c r="M44" s="180">
        <f>G44*(1+L44/100)</f>
        <v>0</v>
      </c>
      <c r="N44" s="178">
        <v>7.041E-2</v>
      </c>
      <c r="O44" s="178">
        <f>ROUND(E44*N44,2)</f>
        <v>0.14000000000000001</v>
      </c>
      <c r="P44" s="178">
        <v>0</v>
      </c>
      <c r="Q44" s="178">
        <f>ROUND(E44*P44,2)</f>
        <v>0</v>
      </c>
      <c r="R44" s="180"/>
      <c r="S44" s="180" t="s">
        <v>131</v>
      </c>
      <c r="T44" s="180" t="s">
        <v>132</v>
      </c>
      <c r="U44" s="180">
        <v>2.097</v>
      </c>
      <c r="V44" s="180">
        <f>ROUND(E44*U44,2)</f>
        <v>4.1900000000000004</v>
      </c>
      <c r="W44" s="180"/>
      <c r="X44" s="180" t="s">
        <v>133</v>
      </c>
      <c r="Y44" s="181" t="s">
        <v>134</v>
      </c>
      <c r="Z44" s="148"/>
      <c r="AA44" s="148"/>
      <c r="AB44" s="148"/>
      <c r="AC44" s="148"/>
      <c r="AD44" s="148"/>
      <c r="AE44" s="148"/>
      <c r="AF44" s="148"/>
      <c r="AG44" s="148" t="s">
        <v>135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5">
        <v>31</v>
      </c>
      <c r="B45" s="176" t="s">
        <v>207</v>
      </c>
      <c r="C45" s="184" t="s">
        <v>208</v>
      </c>
      <c r="D45" s="177" t="s">
        <v>206</v>
      </c>
      <c r="E45" s="178">
        <v>1</v>
      </c>
      <c r="F45" s="179"/>
      <c r="G45" s="180">
        <f>ROUND(E45*F45,2)</f>
        <v>0</v>
      </c>
      <c r="H45" s="179"/>
      <c r="I45" s="180">
        <f>ROUND(E45*H45,2)</f>
        <v>0</v>
      </c>
      <c r="J45" s="179"/>
      <c r="K45" s="180">
        <f>ROUND(E45*J45,2)</f>
        <v>0</v>
      </c>
      <c r="L45" s="180">
        <v>21</v>
      </c>
      <c r="M45" s="180">
        <f>G45*(1+L45/100)</f>
        <v>0</v>
      </c>
      <c r="N45" s="178">
        <v>7.0709999999999995E-2</v>
      </c>
      <c r="O45" s="178">
        <f>ROUND(E45*N45,2)</f>
        <v>7.0000000000000007E-2</v>
      </c>
      <c r="P45" s="178">
        <v>0</v>
      </c>
      <c r="Q45" s="178">
        <f>ROUND(E45*P45,2)</f>
        <v>0</v>
      </c>
      <c r="R45" s="180"/>
      <c r="S45" s="180" t="s">
        <v>131</v>
      </c>
      <c r="T45" s="180" t="s">
        <v>132</v>
      </c>
      <c r="U45" s="180">
        <v>2.097</v>
      </c>
      <c r="V45" s="180">
        <f>ROUND(E45*U45,2)</f>
        <v>2.1</v>
      </c>
      <c r="W45" s="180"/>
      <c r="X45" s="180" t="s">
        <v>133</v>
      </c>
      <c r="Y45" s="181" t="s">
        <v>134</v>
      </c>
      <c r="Z45" s="148"/>
      <c r="AA45" s="148"/>
      <c r="AB45" s="148"/>
      <c r="AC45" s="148"/>
      <c r="AD45" s="148"/>
      <c r="AE45" s="148"/>
      <c r="AF45" s="148"/>
      <c r="AG45" s="148" t="s">
        <v>135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x14ac:dyDescent="0.2">
      <c r="A46" s="161" t="s">
        <v>126</v>
      </c>
      <c r="B46" s="162" t="s">
        <v>63</v>
      </c>
      <c r="C46" s="183" t="s">
        <v>64</v>
      </c>
      <c r="D46" s="163"/>
      <c r="E46" s="164"/>
      <c r="F46" s="165"/>
      <c r="G46" s="165">
        <f>SUMIF(AG47:AG47,"&lt;&gt;NOR",G47:G47)</f>
        <v>0</v>
      </c>
      <c r="H46" s="165"/>
      <c r="I46" s="165">
        <f>SUM(I47:I47)</f>
        <v>0</v>
      </c>
      <c r="J46" s="165"/>
      <c r="K46" s="165">
        <f>SUM(K47:K47)</f>
        <v>0</v>
      </c>
      <c r="L46" s="165"/>
      <c r="M46" s="165">
        <f>SUM(M47:M47)</f>
        <v>0</v>
      </c>
      <c r="N46" s="164"/>
      <c r="O46" s="164">
        <f>SUM(O47:O47)</f>
        <v>0.03</v>
      </c>
      <c r="P46" s="164"/>
      <c r="Q46" s="164">
        <f>SUM(Q47:Q47)</f>
        <v>0</v>
      </c>
      <c r="R46" s="165"/>
      <c r="S46" s="165"/>
      <c r="T46" s="165"/>
      <c r="U46" s="165"/>
      <c r="V46" s="165">
        <f>SUM(V47:V47)</f>
        <v>4.43</v>
      </c>
      <c r="W46" s="165"/>
      <c r="X46" s="165"/>
      <c r="Y46" s="166"/>
      <c r="AG46" t="s">
        <v>127</v>
      </c>
    </row>
    <row r="47" spans="1:60" outlineLevel="1" x14ac:dyDescent="0.2">
      <c r="A47" s="175">
        <v>32</v>
      </c>
      <c r="B47" s="176" t="s">
        <v>209</v>
      </c>
      <c r="C47" s="184" t="s">
        <v>210</v>
      </c>
      <c r="D47" s="177" t="s">
        <v>152</v>
      </c>
      <c r="E47" s="178">
        <v>25</v>
      </c>
      <c r="F47" s="179"/>
      <c r="G47" s="180">
        <f>ROUND(E47*F47,2)</f>
        <v>0</v>
      </c>
      <c r="H47" s="179"/>
      <c r="I47" s="180">
        <f>ROUND(E47*H47,2)</f>
        <v>0</v>
      </c>
      <c r="J47" s="179"/>
      <c r="K47" s="180">
        <f>ROUND(E47*J47,2)</f>
        <v>0</v>
      </c>
      <c r="L47" s="180">
        <v>21</v>
      </c>
      <c r="M47" s="180">
        <f>G47*(1+L47/100)</f>
        <v>0</v>
      </c>
      <c r="N47" s="178">
        <v>1.2099999999999999E-3</v>
      </c>
      <c r="O47" s="178">
        <f>ROUND(E47*N47,2)</f>
        <v>0.03</v>
      </c>
      <c r="P47" s="178">
        <v>0</v>
      </c>
      <c r="Q47" s="178">
        <f>ROUND(E47*P47,2)</f>
        <v>0</v>
      </c>
      <c r="R47" s="180"/>
      <c r="S47" s="180" t="s">
        <v>131</v>
      </c>
      <c r="T47" s="180" t="s">
        <v>132</v>
      </c>
      <c r="U47" s="180">
        <v>0.17699999999999999</v>
      </c>
      <c r="V47" s="180">
        <f>ROUND(E47*U47,2)</f>
        <v>4.43</v>
      </c>
      <c r="W47" s="180"/>
      <c r="X47" s="180" t="s">
        <v>133</v>
      </c>
      <c r="Y47" s="181" t="s">
        <v>134</v>
      </c>
      <c r="Z47" s="148"/>
      <c r="AA47" s="148"/>
      <c r="AB47" s="148"/>
      <c r="AC47" s="148"/>
      <c r="AD47" s="148"/>
      <c r="AE47" s="148"/>
      <c r="AF47" s="148"/>
      <c r="AG47" s="148" t="s">
        <v>135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5.5" x14ac:dyDescent="0.2">
      <c r="A48" s="161" t="s">
        <v>126</v>
      </c>
      <c r="B48" s="162" t="s">
        <v>65</v>
      </c>
      <c r="C48" s="183" t="s">
        <v>66</v>
      </c>
      <c r="D48" s="163"/>
      <c r="E48" s="164"/>
      <c r="F48" s="165"/>
      <c r="G48" s="165">
        <f>SUMIF(AG49:AG49,"&lt;&gt;NOR",G49:G49)</f>
        <v>0</v>
      </c>
      <c r="H48" s="165"/>
      <c r="I48" s="165">
        <f>SUM(I49:I49)</f>
        <v>0</v>
      </c>
      <c r="J48" s="165"/>
      <c r="K48" s="165">
        <f>SUM(K49:K49)</f>
        <v>0</v>
      </c>
      <c r="L48" s="165"/>
      <c r="M48" s="165">
        <f>SUM(M49:M49)</f>
        <v>0</v>
      </c>
      <c r="N48" s="164"/>
      <c r="O48" s="164">
        <f>SUM(O49:O49)</f>
        <v>0</v>
      </c>
      <c r="P48" s="164"/>
      <c r="Q48" s="164">
        <f>SUM(Q49:Q49)</f>
        <v>0</v>
      </c>
      <c r="R48" s="165"/>
      <c r="S48" s="165"/>
      <c r="T48" s="165"/>
      <c r="U48" s="165"/>
      <c r="V48" s="165">
        <f>SUM(V49:V49)</f>
        <v>21.1</v>
      </c>
      <c r="W48" s="165"/>
      <c r="X48" s="165"/>
      <c r="Y48" s="166"/>
      <c r="AG48" t="s">
        <v>127</v>
      </c>
    </row>
    <row r="49" spans="1:60" outlineLevel="1" x14ac:dyDescent="0.2">
      <c r="A49" s="175">
        <v>33</v>
      </c>
      <c r="B49" s="176" t="s">
        <v>211</v>
      </c>
      <c r="C49" s="184" t="s">
        <v>212</v>
      </c>
      <c r="D49" s="177" t="s">
        <v>152</v>
      </c>
      <c r="E49" s="178">
        <v>68.5</v>
      </c>
      <c r="F49" s="179"/>
      <c r="G49" s="180">
        <f>ROUND(E49*F49,2)</f>
        <v>0</v>
      </c>
      <c r="H49" s="179"/>
      <c r="I49" s="180">
        <f>ROUND(E49*H49,2)</f>
        <v>0</v>
      </c>
      <c r="J49" s="179"/>
      <c r="K49" s="180">
        <f>ROUND(E49*J49,2)</f>
        <v>0</v>
      </c>
      <c r="L49" s="180">
        <v>21</v>
      </c>
      <c r="M49" s="180">
        <f>G49*(1+L49/100)</f>
        <v>0</v>
      </c>
      <c r="N49" s="178">
        <v>4.0000000000000003E-5</v>
      </c>
      <c r="O49" s="178">
        <f>ROUND(E49*N49,2)</f>
        <v>0</v>
      </c>
      <c r="P49" s="178">
        <v>0</v>
      </c>
      <c r="Q49" s="178">
        <f>ROUND(E49*P49,2)</f>
        <v>0</v>
      </c>
      <c r="R49" s="180"/>
      <c r="S49" s="180" t="s">
        <v>131</v>
      </c>
      <c r="T49" s="180" t="s">
        <v>132</v>
      </c>
      <c r="U49" s="180">
        <v>0.308</v>
      </c>
      <c r="V49" s="180">
        <f>ROUND(E49*U49,2)</f>
        <v>21.1</v>
      </c>
      <c r="W49" s="180"/>
      <c r="X49" s="180" t="s">
        <v>133</v>
      </c>
      <c r="Y49" s="181" t="s">
        <v>134</v>
      </c>
      <c r="Z49" s="148"/>
      <c r="AA49" s="148"/>
      <c r="AB49" s="148"/>
      <c r="AC49" s="148"/>
      <c r="AD49" s="148"/>
      <c r="AE49" s="148"/>
      <c r="AF49" s="148"/>
      <c r="AG49" s="148" t="s">
        <v>135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x14ac:dyDescent="0.2">
      <c r="A50" s="161" t="s">
        <v>126</v>
      </c>
      <c r="B50" s="162" t="s">
        <v>67</v>
      </c>
      <c r="C50" s="183" t="s">
        <v>68</v>
      </c>
      <c r="D50" s="163"/>
      <c r="E50" s="164"/>
      <c r="F50" s="165"/>
      <c r="G50" s="165">
        <f>SUMIF(AG51:AG62,"&lt;&gt;NOR",G51:G62)</f>
        <v>0</v>
      </c>
      <c r="H50" s="165"/>
      <c r="I50" s="165">
        <f>SUM(I51:I62)</f>
        <v>0</v>
      </c>
      <c r="J50" s="165"/>
      <c r="K50" s="165">
        <f>SUM(K51:K62)</f>
        <v>0</v>
      </c>
      <c r="L50" s="165"/>
      <c r="M50" s="165">
        <f>SUM(M51:M62)</f>
        <v>0</v>
      </c>
      <c r="N50" s="164"/>
      <c r="O50" s="164">
        <f>SUM(O51:O62)</f>
        <v>0.18000000000000002</v>
      </c>
      <c r="P50" s="164"/>
      <c r="Q50" s="164">
        <f>SUM(Q51:Q62)</f>
        <v>15.730000000000004</v>
      </c>
      <c r="R50" s="165"/>
      <c r="S50" s="165"/>
      <c r="T50" s="165"/>
      <c r="U50" s="165"/>
      <c r="V50" s="165">
        <f>SUM(V51:V62)</f>
        <v>126.06</v>
      </c>
      <c r="W50" s="165"/>
      <c r="X50" s="165"/>
      <c r="Y50" s="166"/>
      <c r="AG50" t="s">
        <v>127</v>
      </c>
    </row>
    <row r="51" spans="1:60" ht="22.5" outlineLevel="1" x14ac:dyDescent="0.2">
      <c r="A51" s="175">
        <v>34</v>
      </c>
      <c r="B51" s="176" t="s">
        <v>213</v>
      </c>
      <c r="C51" s="184" t="s">
        <v>214</v>
      </c>
      <c r="D51" s="177" t="s">
        <v>130</v>
      </c>
      <c r="E51" s="178">
        <v>3.74925</v>
      </c>
      <c r="F51" s="179"/>
      <c r="G51" s="180">
        <f t="shared" ref="G51:G62" si="14">ROUND(E51*F51,2)</f>
        <v>0</v>
      </c>
      <c r="H51" s="179"/>
      <c r="I51" s="180">
        <f t="shared" ref="I51:I62" si="15">ROUND(E51*H51,2)</f>
        <v>0</v>
      </c>
      <c r="J51" s="179"/>
      <c r="K51" s="180">
        <f t="shared" ref="K51:K62" si="16">ROUND(E51*J51,2)</f>
        <v>0</v>
      </c>
      <c r="L51" s="180">
        <v>21</v>
      </c>
      <c r="M51" s="180">
        <f t="shared" ref="M51:M62" si="17">G51*(1+L51/100)</f>
        <v>0</v>
      </c>
      <c r="N51" s="178">
        <v>0</v>
      </c>
      <c r="O51" s="178">
        <f t="shared" ref="O51:O62" si="18">ROUND(E51*N51,2)</f>
        <v>0</v>
      </c>
      <c r="P51" s="178">
        <v>2.2000000000000002</v>
      </c>
      <c r="Q51" s="178">
        <f t="shared" ref="Q51:Q62" si="19">ROUND(E51*P51,2)</f>
        <v>8.25</v>
      </c>
      <c r="R51" s="180"/>
      <c r="S51" s="180" t="s">
        <v>131</v>
      </c>
      <c r="T51" s="180" t="s">
        <v>132</v>
      </c>
      <c r="U51" s="180">
        <v>11.855</v>
      </c>
      <c r="V51" s="180">
        <f t="shared" ref="V51:V62" si="20">ROUND(E51*U51,2)</f>
        <v>44.45</v>
      </c>
      <c r="W51" s="180"/>
      <c r="X51" s="180" t="s">
        <v>133</v>
      </c>
      <c r="Y51" s="181" t="s">
        <v>134</v>
      </c>
      <c r="Z51" s="148"/>
      <c r="AA51" s="148"/>
      <c r="AB51" s="148"/>
      <c r="AC51" s="148"/>
      <c r="AD51" s="148"/>
      <c r="AE51" s="148"/>
      <c r="AF51" s="148"/>
      <c r="AG51" s="148" t="s">
        <v>135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5">
        <v>35</v>
      </c>
      <c r="B52" s="176" t="s">
        <v>215</v>
      </c>
      <c r="C52" s="184" t="s">
        <v>216</v>
      </c>
      <c r="D52" s="177" t="s">
        <v>152</v>
      </c>
      <c r="E52" s="178">
        <v>22.995000000000001</v>
      </c>
      <c r="F52" s="179"/>
      <c r="G52" s="180">
        <f t="shared" si="14"/>
        <v>0</v>
      </c>
      <c r="H52" s="179"/>
      <c r="I52" s="180">
        <f t="shared" si="15"/>
        <v>0</v>
      </c>
      <c r="J52" s="179"/>
      <c r="K52" s="180">
        <f t="shared" si="16"/>
        <v>0</v>
      </c>
      <c r="L52" s="180">
        <v>21</v>
      </c>
      <c r="M52" s="180">
        <f t="shared" si="17"/>
        <v>0</v>
      </c>
      <c r="N52" s="178">
        <v>0</v>
      </c>
      <c r="O52" s="178">
        <f t="shared" si="18"/>
        <v>0</v>
      </c>
      <c r="P52" s="178">
        <v>0.02</v>
      </c>
      <c r="Q52" s="178">
        <f t="shared" si="19"/>
        <v>0.46</v>
      </c>
      <c r="R52" s="180"/>
      <c r="S52" s="180" t="s">
        <v>131</v>
      </c>
      <c r="T52" s="180" t="s">
        <v>131</v>
      </c>
      <c r="U52" s="180">
        <v>0.14699999999999999</v>
      </c>
      <c r="V52" s="180">
        <f t="shared" si="20"/>
        <v>3.38</v>
      </c>
      <c r="W52" s="180"/>
      <c r="X52" s="180" t="s">
        <v>133</v>
      </c>
      <c r="Y52" s="181" t="s">
        <v>134</v>
      </c>
      <c r="Z52" s="148"/>
      <c r="AA52" s="148"/>
      <c r="AB52" s="148"/>
      <c r="AC52" s="148"/>
      <c r="AD52" s="148"/>
      <c r="AE52" s="148"/>
      <c r="AF52" s="148"/>
      <c r="AG52" s="148" t="s">
        <v>135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5">
        <v>36</v>
      </c>
      <c r="B53" s="176" t="s">
        <v>217</v>
      </c>
      <c r="C53" s="184" t="s">
        <v>218</v>
      </c>
      <c r="D53" s="177" t="s">
        <v>157</v>
      </c>
      <c r="E53" s="178">
        <v>43</v>
      </c>
      <c r="F53" s="179"/>
      <c r="G53" s="180">
        <f t="shared" si="14"/>
        <v>0</v>
      </c>
      <c r="H53" s="179"/>
      <c r="I53" s="180">
        <f t="shared" si="15"/>
        <v>0</v>
      </c>
      <c r="J53" s="179"/>
      <c r="K53" s="180">
        <f t="shared" si="16"/>
        <v>0</v>
      </c>
      <c r="L53" s="180">
        <v>21</v>
      </c>
      <c r="M53" s="180">
        <f t="shared" si="17"/>
        <v>0</v>
      </c>
      <c r="N53" s="178">
        <v>0</v>
      </c>
      <c r="O53" s="178">
        <f t="shared" si="18"/>
        <v>0</v>
      </c>
      <c r="P53" s="178">
        <v>4.0000000000000002E-4</v>
      </c>
      <c r="Q53" s="178">
        <f t="shared" si="19"/>
        <v>0.02</v>
      </c>
      <c r="R53" s="180"/>
      <c r="S53" s="180" t="s">
        <v>131</v>
      </c>
      <c r="T53" s="180" t="s">
        <v>132</v>
      </c>
      <c r="U53" s="180">
        <v>7.0000000000000007E-2</v>
      </c>
      <c r="V53" s="180">
        <f t="shared" si="20"/>
        <v>3.01</v>
      </c>
      <c r="W53" s="180"/>
      <c r="X53" s="180" t="s">
        <v>133</v>
      </c>
      <c r="Y53" s="181" t="s">
        <v>134</v>
      </c>
      <c r="Z53" s="148"/>
      <c r="AA53" s="148"/>
      <c r="AB53" s="148"/>
      <c r="AC53" s="148"/>
      <c r="AD53" s="148"/>
      <c r="AE53" s="148"/>
      <c r="AF53" s="148"/>
      <c r="AG53" s="148" t="s">
        <v>135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75">
        <v>37</v>
      </c>
      <c r="B54" s="176" t="s">
        <v>219</v>
      </c>
      <c r="C54" s="184" t="s">
        <v>220</v>
      </c>
      <c r="D54" s="177" t="s">
        <v>152</v>
      </c>
      <c r="E54" s="178">
        <v>1.22</v>
      </c>
      <c r="F54" s="179"/>
      <c r="G54" s="180">
        <f t="shared" si="14"/>
        <v>0</v>
      </c>
      <c r="H54" s="179"/>
      <c r="I54" s="180">
        <f t="shared" si="15"/>
        <v>0</v>
      </c>
      <c r="J54" s="179"/>
      <c r="K54" s="180">
        <f t="shared" si="16"/>
        <v>0</v>
      </c>
      <c r="L54" s="180">
        <v>21</v>
      </c>
      <c r="M54" s="180">
        <f t="shared" si="17"/>
        <v>0</v>
      </c>
      <c r="N54" s="178">
        <v>0</v>
      </c>
      <c r="O54" s="178">
        <f t="shared" si="18"/>
        <v>0</v>
      </c>
      <c r="P54" s="178">
        <v>5.5E-2</v>
      </c>
      <c r="Q54" s="178">
        <f t="shared" si="19"/>
        <v>7.0000000000000007E-2</v>
      </c>
      <c r="R54" s="180"/>
      <c r="S54" s="180" t="s">
        <v>131</v>
      </c>
      <c r="T54" s="180" t="s">
        <v>131</v>
      </c>
      <c r="U54" s="180">
        <v>0.42499999999999999</v>
      </c>
      <c r="V54" s="180">
        <f t="shared" si="20"/>
        <v>0.52</v>
      </c>
      <c r="W54" s="180"/>
      <c r="X54" s="180" t="s">
        <v>133</v>
      </c>
      <c r="Y54" s="181" t="s">
        <v>134</v>
      </c>
      <c r="Z54" s="148"/>
      <c r="AA54" s="148"/>
      <c r="AB54" s="148"/>
      <c r="AC54" s="148"/>
      <c r="AD54" s="148"/>
      <c r="AE54" s="148"/>
      <c r="AF54" s="148"/>
      <c r="AG54" s="148" t="s">
        <v>135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22.5" outlineLevel="1" x14ac:dyDescent="0.2">
      <c r="A55" s="175">
        <v>38</v>
      </c>
      <c r="B55" s="176" t="s">
        <v>221</v>
      </c>
      <c r="C55" s="184" t="s">
        <v>222</v>
      </c>
      <c r="D55" s="177" t="s">
        <v>206</v>
      </c>
      <c r="E55" s="178">
        <v>3</v>
      </c>
      <c r="F55" s="179"/>
      <c r="G55" s="180">
        <f t="shared" si="14"/>
        <v>0</v>
      </c>
      <c r="H55" s="179"/>
      <c r="I55" s="180">
        <f t="shared" si="15"/>
        <v>0</v>
      </c>
      <c r="J55" s="179"/>
      <c r="K55" s="180">
        <f t="shared" si="16"/>
        <v>0</v>
      </c>
      <c r="L55" s="180">
        <v>21</v>
      </c>
      <c r="M55" s="180">
        <f t="shared" si="17"/>
        <v>0</v>
      </c>
      <c r="N55" s="178">
        <v>0</v>
      </c>
      <c r="O55" s="178">
        <f t="shared" si="18"/>
        <v>0</v>
      </c>
      <c r="P55" s="178">
        <v>0</v>
      </c>
      <c r="Q55" s="178">
        <f t="shared" si="19"/>
        <v>0</v>
      </c>
      <c r="R55" s="180"/>
      <c r="S55" s="180" t="s">
        <v>131</v>
      </c>
      <c r="T55" s="180" t="s">
        <v>132</v>
      </c>
      <c r="U55" s="180">
        <v>0.05</v>
      </c>
      <c r="V55" s="180">
        <f t="shared" si="20"/>
        <v>0.15</v>
      </c>
      <c r="W55" s="180"/>
      <c r="X55" s="180" t="s">
        <v>133</v>
      </c>
      <c r="Y55" s="181" t="s">
        <v>134</v>
      </c>
      <c r="Z55" s="148"/>
      <c r="AA55" s="148"/>
      <c r="AB55" s="148"/>
      <c r="AC55" s="148"/>
      <c r="AD55" s="148"/>
      <c r="AE55" s="148"/>
      <c r="AF55" s="148"/>
      <c r="AG55" s="148" t="s">
        <v>135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75">
        <v>39</v>
      </c>
      <c r="B56" s="176" t="s">
        <v>223</v>
      </c>
      <c r="C56" s="184" t="s">
        <v>224</v>
      </c>
      <c r="D56" s="177" t="s">
        <v>152</v>
      </c>
      <c r="E56" s="178">
        <v>6.6</v>
      </c>
      <c r="F56" s="179"/>
      <c r="G56" s="180">
        <f t="shared" si="14"/>
        <v>0</v>
      </c>
      <c r="H56" s="179"/>
      <c r="I56" s="180">
        <f t="shared" si="15"/>
        <v>0</v>
      </c>
      <c r="J56" s="179"/>
      <c r="K56" s="180">
        <f t="shared" si="16"/>
        <v>0</v>
      </c>
      <c r="L56" s="180">
        <v>21</v>
      </c>
      <c r="M56" s="180">
        <f t="shared" si="17"/>
        <v>0</v>
      </c>
      <c r="N56" s="178">
        <v>1.17E-3</v>
      </c>
      <c r="O56" s="178">
        <f t="shared" si="18"/>
        <v>0.01</v>
      </c>
      <c r="P56" s="178">
        <v>7.5999999999999998E-2</v>
      </c>
      <c r="Q56" s="178">
        <f t="shared" si="19"/>
        <v>0.5</v>
      </c>
      <c r="R56" s="180"/>
      <c r="S56" s="180" t="s">
        <v>131</v>
      </c>
      <c r="T56" s="180" t="s">
        <v>132</v>
      </c>
      <c r="U56" s="180">
        <v>0.93899999999999995</v>
      </c>
      <c r="V56" s="180">
        <f t="shared" si="20"/>
        <v>6.2</v>
      </c>
      <c r="W56" s="180"/>
      <c r="X56" s="180" t="s">
        <v>133</v>
      </c>
      <c r="Y56" s="181" t="s">
        <v>134</v>
      </c>
      <c r="Z56" s="148"/>
      <c r="AA56" s="148"/>
      <c r="AB56" s="148"/>
      <c r="AC56" s="148"/>
      <c r="AD56" s="148"/>
      <c r="AE56" s="148"/>
      <c r="AF56" s="148"/>
      <c r="AG56" s="148" t="s">
        <v>135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75">
        <v>40</v>
      </c>
      <c r="B57" s="176" t="s">
        <v>225</v>
      </c>
      <c r="C57" s="184" t="s">
        <v>226</v>
      </c>
      <c r="D57" s="177" t="s">
        <v>157</v>
      </c>
      <c r="E57" s="178">
        <v>25</v>
      </c>
      <c r="F57" s="179"/>
      <c r="G57" s="180">
        <f t="shared" si="14"/>
        <v>0</v>
      </c>
      <c r="H57" s="179"/>
      <c r="I57" s="180">
        <f t="shared" si="15"/>
        <v>0</v>
      </c>
      <c r="J57" s="179"/>
      <c r="K57" s="180">
        <f t="shared" si="16"/>
        <v>0</v>
      </c>
      <c r="L57" s="180">
        <v>21</v>
      </c>
      <c r="M57" s="180">
        <f t="shared" si="17"/>
        <v>0</v>
      </c>
      <c r="N57" s="178">
        <v>4.8999999999999998E-4</v>
      </c>
      <c r="O57" s="178">
        <f t="shared" si="18"/>
        <v>0.01</v>
      </c>
      <c r="P57" s="178">
        <v>6.0000000000000001E-3</v>
      </c>
      <c r="Q57" s="178">
        <f t="shared" si="19"/>
        <v>0.15</v>
      </c>
      <c r="R57" s="180"/>
      <c r="S57" s="180" t="s">
        <v>131</v>
      </c>
      <c r="T57" s="180" t="s">
        <v>132</v>
      </c>
      <c r="U57" s="180">
        <v>0.27400000000000002</v>
      </c>
      <c r="V57" s="180">
        <f t="shared" si="20"/>
        <v>6.85</v>
      </c>
      <c r="W57" s="180"/>
      <c r="X57" s="180" t="s">
        <v>133</v>
      </c>
      <c r="Y57" s="181" t="s">
        <v>134</v>
      </c>
      <c r="Z57" s="148"/>
      <c r="AA57" s="148"/>
      <c r="AB57" s="148"/>
      <c r="AC57" s="148"/>
      <c r="AD57" s="148"/>
      <c r="AE57" s="148"/>
      <c r="AF57" s="148"/>
      <c r="AG57" s="148" t="s">
        <v>135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75">
        <v>41</v>
      </c>
      <c r="B58" s="176" t="s">
        <v>227</v>
      </c>
      <c r="C58" s="184" t="s">
        <v>228</v>
      </c>
      <c r="D58" s="177" t="s">
        <v>157</v>
      </c>
      <c r="E58" s="178">
        <v>12</v>
      </c>
      <c r="F58" s="179"/>
      <c r="G58" s="180">
        <f t="shared" si="14"/>
        <v>0</v>
      </c>
      <c r="H58" s="179"/>
      <c r="I58" s="180">
        <f t="shared" si="15"/>
        <v>0</v>
      </c>
      <c r="J58" s="179"/>
      <c r="K58" s="180">
        <f t="shared" si="16"/>
        <v>0</v>
      </c>
      <c r="L58" s="180">
        <v>21</v>
      </c>
      <c r="M58" s="180">
        <f t="shared" si="17"/>
        <v>0</v>
      </c>
      <c r="N58" s="178">
        <v>4.8999999999999998E-4</v>
      </c>
      <c r="O58" s="178">
        <f t="shared" si="18"/>
        <v>0.01</v>
      </c>
      <c r="P58" s="178">
        <v>1.7999999999999999E-2</v>
      </c>
      <c r="Q58" s="178">
        <f t="shared" si="19"/>
        <v>0.22</v>
      </c>
      <c r="R58" s="180"/>
      <c r="S58" s="180" t="s">
        <v>131</v>
      </c>
      <c r="T58" s="180" t="s">
        <v>132</v>
      </c>
      <c r="U58" s="180">
        <v>0.34200000000000003</v>
      </c>
      <c r="V58" s="180">
        <f t="shared" si="20"/>
        <v>4.0999999999999996</v>
      </c>
      <c r="W58" s="180"/>
      <c r="X58" s="180" t="s">
        <v>133</v>
      </c>
      <c r="Y58" s="181" t="s">
        <v>134</v>
      </c>
      <c r="Z58" s="148"/>
      <c r="AA58" s="148"/>
      <c r="AB58" s="148"/>
      <c r="AC58" s="148"/>
      <c r="AD58" s="148"/>
      <c r="AE58" s="148"/>
      <c r="AF58" s="148"/>
      <c r="AG58" s="148" t="s">
        <v>135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75">
        <v>42</v>
      </c>
      <c r="B59" s="176" t="s">
        <v>229</v>
      </c>
      <c r="C59" s="184" t="s">
        <v>230</v>
      </c>
      <c r="D59" s="177" t="s">
        <v>157</v>
      </c>
      <c r="E59" s="178">
        <v>8</v>
      </c>
      <c r="F59" s="179"/>
      <c r="G59" s="180">
        <f t="shared" si="14"/>
        <v>0</v>
      </c>
      <c r="H59" s="179"/>
      <c r="I59" s="180">
        <f t="shared" si="15"/>
        <v>0</v>
      </c>
      <c r="J59" s="179"/>
      <c r="K59" s="180">
        <f t="shared" si="16"/>
        <v>0</v>
      </c>
      <c r="L59" s="180">
        <v>21</v>
      </c>
      <c r="M59" s="180">
        <f t="shared" si="17"/>
        <v>0</v>
      </c>
      <c r="N59" s="178">
        <v>1.805E-2</v>
      </c>
      <c r="O59" s="178">
        <f t="shared" si="18"/>
        <v>0.14000000000000001</v>
      </c>
      <c r="P59" s="178">
        <v>0</v>
      </c>
      <c r="Q59" s="178">
        <f t="shared" si="19"/>
        <v>0</v>
      </c>
      <c r="R59" s="180"/>
      <c r="S59" s="180" t="s">
        <v>131</v>
      </c>
      <c r="T59" s="180" t="s">
        <v>132</v>
      </c>
      <c r="U59" s="180">
        <v>0.59199999999999997</v>
      </c>
      <c r="V59" s="180">
        <f t="shared" si="20"/>
        <v>4.74</v>
      </c>
      <c r="W59" s="180"/>
      <c r="X59" s="180" t="s">
        <v>133</v>
      </c>
      <c r="Y59" s="181" t="s">
        <v>134</v>
      </c>
      <c r="Z59" s="148"/>
      <c r="AA59" s="148"/>
      <c r="AB59" s="148"/>
      <c r="AC59" s="148"/>
      <c r="AD59" s="148"/>
      <c r="AE59" s="148"/>
      <c r="AF59" s="148"/>
      <c r="AG59" s="148" t="s">
        <v>135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t="22.5" outlineLevel="1" x14ac:dyDescent="0.2">
      <c r="A60" s="175">
        <v>43</v>
      </c>
      <c r="B60" s="176" t="s">
        <v>231</v>
      </c>
      <c r="C60" s="184" t="s">
        <v>232</v>
      </c>
      <c r="D60" s="177" t="s">
        <v>152</v>
      </c>
      <c r="E60" s="178">
        <v>35</v>
      </c>
      <c r="F60" s="179"/>
      <c r="G60" s="180">
        <f t="shared" si="14"/>
        <v>0</v>
      </c>
      <c r="H60" s="179"/>
      <c r="I60" s="180">
        <f t="shared" si="15"/>
        <v>0</v>
      </c>
      <c r="J60" s="179"/>
      <c r="K60" s="180">
        <f t="shared" si="16"/>
        <v>0</v>
      </c>
      <c r="L60" s="180">
        <v>21</v>
      </c>
      <c r="M60" s="180">
        <f t="shared" si="17"/>
        <v>0</v>
      </c>
      <c r="N60" s="178">
        <v>0</v>
      </c>
      <c r="O60" s="178">
        <f t="shared" si="18"/>
        <v>0</v>
      </c>
      <c r="P60" s="178">
        <v>6.0999999999999999E-2</v>
      </c>
      <c r="Q60" s="178">
        <f t="shared" si="19"/>
        <v>2.14</v>
      </c>
      <c r="R60" s="180"/>
      <c r="S60" s="180" t="s">
        <v>131</v>
      </c>
      <c r="T60" s="180" t="s">
        <v>132</v>
      </c>
      <c r="U60" s="180">
        <v>0.67</v>
      </c>
      <c r="V60" s="180">
        <f t="shared" si="20"/>
        <v>23.45</v>
      </c>
      <c r="W60" s="180"/>
      <c r="X60" s="180" t="s">
        <v>133</v>
      </c>
      <c r="Y60" s="181" t="s">
        <v>134</v>
      </c>
      <c r="Z60" s="148"/>
      <c r="AA60" s="148"/>
      <c r="AB60" s="148"/>
      <c r="AC60" s="148"/>
      <c r="AD60" s="148"/>
      <c r="AE60" s="148"/>
      <c r="AF60" s="148"/>
      <c r="AG60" s="148" t="s">
        <v>135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1" x14ac:dyDescent="0.2">
      <c r="A61" s="175">
        <v>44</v>
      </c>
      <c r="B61" s="176" t="s">
        <v>233</v>
      </c>
      <c r="C61" s="184" t="s">
        <v>234</v>
      </c>
      <c r="D61" s="177" t="s">
        <v>152</v>
      </c>
      <c r="E61" s="178">
        <v>18</v>
      </c>
      <c r="F61" s="179"/>
      <c r="G61" s="180">
        <f t="shared" si="14"/>
        <v>0</v>
      </c>
      <c r="H61" s="179"/>
      <c r="I61" s="180">
        <f t="shared" si="15"/>
        <v>0</v>
      </c>
      <c r="J61" s="179"/>
      <c r="K61" s="180">
        <f t="shared" si="16"/>
        <v>0</v>
      </c>
      <c r="L61" s="180">
        <v>21</v>
      </c>
      <c r="M61" s="180">
        <f t="shared" si="17"/>
        <v>0</v>
      </c>
      <c r="N61" s="178">
        <v>0</v>
      </c>
      <c r="O61" s="178">
        <f t="shared" si="18"/>
        <v>0</v>
      </c>
      <c r="P61" s="178">
        <v>6.8000000000000005E-2</v>
      </c>
      <c r="Q61" s="178">
        <f t="shared" si="19"/>
        <v>1.22</v>
      </c>
      <c r="R61" s="180"/>
      <c r="S61" s="180" t="s">
        <v>131</v>
      </c>
      <c r="T61" s="180" t="s">
        <v>132</v>
      </c>
      <c r="U61" s="180">
        <v>0.3</v>
      </c>
      <c r="V61" s="180">
        <f t="shared" si="20"/>
        <v>5.4</v>
      </c>
      <c r="W61" s="180"/>
      <c r="X61" s="180" t="s">
        <v>133</v>
      </c>
      <c r="Y61" s="181" t="s">
        <v>134</v>
      </c>
      <c r="Z61" s="148"/>
      <c r="AA61" s="148"/>
      <c r="AB61" s="148"/>
      <c r="AC61" s="148"/>
      <c r="AD61" s="148"/>
      <c r="AE61" s="148"/>
      <c r="AF61" s="148"/>
      <c r="AG61" s="148" t="s">
        <v>135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5">
        <v>45</v>
      </c>
      <c r="B62" s="176" t="s">
        <v>235</v>
      </c>
      <c r="C62" s="184" t="s">
        <v>236</v>
      </c>
      <c r="D62" s="177" t="s">
        <v>152</v>
      </c>
      <c r="E62" s="178">
        <v>13.227600000000001</v>
      </c>
      <c r="F62" s="179"/>
      <c r="G62" s="180">
        <f t="shared" si="14"/>
        <v>0</v>
      </c>
      <c r="H62" s="179"/>
      <c r="I62" s="180">
        <f t="shared" si="15"/>
        <v>0</v>
      </c>
      <c r="J62" s="179"/>
      <c r="K62" s="180">
        <f t="shared" si="16"/>
        <v>0</v>
      </c>
      <c r="L62" s="180">
        <v>21</v>
      </c>
      <c r="M62" s="180">
        <f t="shared" si="17"/>
        <v>0</v>
      </c>
      <c r="N62" s="178">
        <v>6.7000000000000002E-4</v>
      </c>
      <c r="O62" s="178">
        <f t="shared" si="18"/>
        <v>0.01</v>
      </c>
      <c r="P62" s="178">
        <v>0.20399999999999999</v>
      </c>
      <c r="Q62" s="178">
        <f t="shared" si="19"/>
        <v>2.7</v>
      </c>
      <c r="R62" s="180"/>
      <c r="S62" s="180" t="s">
        <v>131</v>
      </c>
      <c r="T62" s="180" t="s">
        <v>131</v>
      </c>
      <c r="U62" s="180">
        <v>1.7997099999999999</v>
      </c>
      <c r="V62" s="180">
        <f t="shared" si="20"/>
        <v>23.81</v>
      </c>
      <c r="W62" s="180"/>
      <c r="X62" s="180" t="s">
        <v>174</v>
      </c>
      <c r="Y62" s="181" t="s">
        <v>134</v>
      </c>
      <c r="Z62" s="148"/>
      <c r="AA62" s="148"/>
      <c r="AB62" s="148"/>
      <c r="AC62" s="148"/>
      <c r="AD62" s="148"/>
      <c r="AE62" s="148"/>
      <c r="AF62" s="148"/>
      <c r="AG62" s="148" t="s">
        <v>175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x14ac:dyDescent="0.2">
      <c r="A63" s="161" t="s">
        <v>126</v>
      </c>
      <c r="B63" s="162" t="s">
        <v>69</v>
      </c>
      <c r="C63" s="183" t="s">
        <v>70</v>
      </c>
      <c r="D63" s="163"/>
      <c r="E63" s="164"/>
      <c r="F63" s="165"/>
      <c r="G63" s="165">
        <f>SUMIF(AG64:AG64,"&lt;&gt;NOR",G64:G64)</f>
        <v>0</v>
      </c>
      <c r="H63" s="165"/>
      <c r="I63" s="165">
        <f>SUM(I64:I64)</f>
        <v>0</v>
      </c>
      <c r="J63" s="165"/>
      <c r="K63" s="165">
        <f>SUM(K64:K64)</f>
        <v>0</v>
      </c>
      <c r="L63" s="165"/>
      <c r="M63" s="165">
        <f>SUM(M64:M64)</f>
        <v>0</v>
      </c>
      <c r="N63" s="164"/>
      <c r="O63" s="164">
        <f>SUM(O64:O64)</f>
        <v>0</v>
      </c>
      <c r="P63" s="164"/>
      <c r="Q63" s="164">
        <f>SUM(Q64:Q64)</f>
        <v>0</v>
      </c>
      <c r="R63" s="165"/>
      <c r="S63" s="165"/>
      <c r="T63" s="165"/>
      <c r="U63" s="165"/>
      <c r="V63" s="165">
        <f>SUM(V64:V64)</f>
        <v>31.1</v>
      </c>
      <c r="W63" s="165"/>
      <c r="X63" s="165"/>
      <c r="Y63" s="166"/>
      <c r="AG63" t="s">
        <v>127</v>
      </c>
    </row>
    <row r="64" spans="1:60" ht="22.5" outlineLevel="1" x14ac:dyDescent="0.2">
      <c r="A64" s="175">
        <v>46</v>
      </c>
      <c r="B64" s="176" t="s">
        <v>237</v>
      </c>
      <c r="C64" s="184" t="s">
        <v>238</v>
      </c>
      <c r="D64" s="177" t="s">
        <v>197</v>
      </c>
      <c r="E64" s="178">
        <v>14.80973</v>
      </c>
      <c r="F64" s="179"/>
      <c r="G64" s="180">
        <f>ROUND(E64*F64,2)</f>
        <v>0</v>
      </c>
      <c r="H64" s="179"/>
      <c r="I64" s="180">
        <f>ROUND(E64*H64,2)</f>
        <v>0</v>
      </c>
      <c r="J64" s="179"/>
      <c r="K64" s="180">
        <f>ROUND(E64*J64,2)</f>
        <v>0</v>
      </c>
      <c r="L64" s="180">
        <v>21</v>
      </c>
      <c r="M64" s="180">
        <f>G64*(1+L64/100)</f>
        <v>0</v>
      </c>
      <c r="N64" s="178">
        <v>0</v>
      </c>
      <c r="O64" s="178">
        <f>ROUND(E64*N64,2)</f>
        <v>0</v>
      </c>
      <c r="P64" s="178">
        <v>0</v>
      </c>
      <c r="Q64" s="178">
        <f>ROUND(E64*P64,2)</f>
        <v>0</v>
      </c>
      <c r="R64" s="180"/>
      <c r="S64" s="180" t="s">
        <v>131</v>
      </c>
      <c r="T64" s="180" t="s">
        <v>132</v>
      </c>
      <c r="U64" s="180">
        <v>2.1</v>
      </c>
      <c r="V64" s="180">
        <f>ROUND(E64*U64,2)</f>
        <v>31.1</v>
      </c>
      <c r="W64" s="180"/>
      <c r="X64" s="180" t="s">
        <v>239</v>
      </c>
      <c r="Y64" s="181" t="s">
        <v>134</v>
      </c>
      <c r="Z64" s="148"/>
      <c r="AA64" s="148"/>
      <c r="AB64" s="148"/>
      <c r="AC64" s="148"/>
      <c r="AD64" s="148"/>
      <c r="AE64" s="148"/>
      <c r="AF64" s="148"/>
      <c r="AG64" s="148" t="s">
        <v>240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x14ac:dyDescent="0.2">
      <c r="A65" s="161" t="s">
        <v>126</v>
      </c>
      <c r="B65" s="162" t="s">
        <v>71</v>
      </c>
      <c r="C65" s="183" t="s">
        <v>72</v>
      </c>
      <c r="D65" s="163"/>
      <c r="E65" s="164"/>
      <c r="F65" s="165"/>
      <c r="G65" s="165">
        <f>SUMIF(AG66:AG68,"&lt;&gt;NOR",G66:G68)</f>
        <v>0</v>
      </c>
      <c r="H65" s="165"/>
      <c r="I65" s="165">
        <f>SUM(I66:I68)</f>
        <v>0</v>
      </c>
      <c r="J65" s="165"/>
      <c r="K65" s="165">
        <f>SUM(K66:K68)</f>
        <v>0</v>
      </c>
      <c r="L65" s="165"/>
      <c r="M65" s="165">
        <f>SUM(M66:M68)</f>
        <v>0</v>
      </c>
      <c r="N65" s="164"/>
      <c r="O65" s="164">
        <f>SUM(O66:O68)</f>
        <v>0.47</v>
      </c>
      <c r="P65" s="164"/>
      <c r="Q65" s="164">
        <f>SUM(Q66:Q68)</f>
        <v>0</v>
      </c>
      <c r="R65" s="165"/>
      <c r="S65" s="165"/>
      <c r="T65" s="165"/>
      <c r="U65" s="165"/>
      <c r="V65" s="165">
        <f>SUM(V66:V68)</f>
        <v>37.69</v>
      </c>
      <c r="W65" s="165"/>
      <c r="X65" s="165"/>
      <c r="Y65" s="166"/>
      <c r="AG65" t="s">
        <v>127</v>
      </c>
    </row>
    <row r="66" spans="1:60" ht="33.75" outlineLevel="1" x14ac:dyDescent="0.2">
      <c r="A66" s="175">
        <v>47</v>
      </c>
      <c r="B66" s="176" t="s">
        <v>241</v>
      </c>
      <c r="C66" s="184" t="s">
        <v>242</v>
      </c>
      <c r="D66" s="177" t="s">
        <v>152</v>
      </c>
      <c r="E66" s="178">
        <v>22.995000000000001</v>
      </c>
      <c r="F66" s="179"/>
      <c r="G66" s="180">
        <f>ROUND(E66*F66,2)</f>
        <v>0</v>
      </c>
      <c r="H66" s="179"/>
      <c r="I66" s="180">
        <f>ROUND(E66*H66,2)</f>
        <v>0</v>
      </c>
      <c r="J66" s="179"/>
      <c r="K66" s="180">
        <f>ROUND(E66*J66,2)</f>
        <v>0</v>
      </c>
      <c r="L66" s="180">
        <v>21</v>
      </c>
      <c r="M66" s="180">
        <f>G66*(1+L66/100)</f>
        <v>0</v>
      </c>
      <c r="N66" s="178">
        <v>9.7400000000000004E-3</v>
      </c>
      <c r="O66" s="178">
        <f>ROUND(E66*N66,2)</f>
        <v>0.22</v>
      </c>
      <c r="P66" s="178">
        <v>0</v>
      </c>
      <c r="Q66" s="178">
        <f>ROUND(E66*P66,2)</f>
        <v>0</v>
      </c>
      <c r="R66" s="180"/>
      <c r="S66" s="180" t="s">
        <v>131</v>
      </c>
      <c r="T66" s="180" t="s">
        <v>132</v>
      </c>
      <c r="U66" s="180">
        <v>0.45982000000000001</v>
      </c>
      <c r="V66" s="180">
        <f>ROUND(E66*U66,2)</f>
        <v>10.57</v>
      </c>
      <c r="W66" s="180"/>
      <c r="X66" s="180" t="s">
        <v>133</v>
      </c>
      <c r="Y66" s="181" t="s">
        <v>134</v>
      </c>
      <c r="Z66" s="148"/>
      <c r="AA66" s="148"/>
      <c r="AB66" s="148"/>
      <c r="AC66" s="148"/>
      <c r="AD66" s="148"/>
      <c r="AE66" s="148"/>
      <c r="AF66" s="148"/>
      <c r="AG66" s="148" t="s">
        <v>135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5">
        <v>48</v>
      </c>
      <c r="B67" s="176" t="s">
        <v>243</v>
      </c>
      <c r="C67" s="184" t="s">
        <v>244</v>
      </c>
      <c r="D67" s="177" t="s">
        <v>152</v>
      </c>
      <c r="E67" s="178">
        <v>68.5</v>
      </c>
      <c r="F67" s="179"/>
      <c r="G67" s="180">
        <f>ROUND(E67*F67,2)</f>
        <v>0</v>
      </c>
      <c r="H67" s="179"/>
      <c r="I67" s="180">
        <f>ROUND(E67*H67,2)</f>
        <v>0</v>
      </c>
      <c r="J67" s="179"/>
      <c r="K67" s="180">
        <f>ROUND(E67*J67,2)</f>
        <v>0</v>
      </c>
      <c r="L67" s="180">
        <v>21</v>
      </c>
      <c r="M67" s="180">
        <f>G67*(1+L67/100)</f>
        <v>0</v>
      </c>
      <c r="N67" s="178">
        <v>3.6800000000000001E-3</v>
      </c>
      <c r="O67" s="178">
        <f>ROUND(E67*N67,2)</f>
        <v>0.25</v>
      </c>
      <c r="P67" s="178">
        <v>0</v>
      </c>
      <c r="Q67" s="178">
        <f>ROUND(E67*P67,2)</f>
        <v>0</v>
      </c>
      <c r="R67" s="180"/>
      <c r="S67" s="180" t="s">
        <v>131</v>
      </c>
      <c r="T67" s="180" t="s">
        <v>132</v>
      </c>
      <c r="U67" s="180">
        <v>0.38500000000000001</v>
      </c>
      <c r="V67" s="180">
        <f>ROUND(E67*U67,2)</f>
        <v>26.37</v>
      </c>
      <c r="W67" s="180"/>
      <c r="X67" s="180" t="s">
        <v>133</v>
      </c>
      <c r="Y67" s="181" t="s">
        <v>134</v>
      </c>
      <c r="Z67" s="148"/>
      <c r="AA67" s="148"/>
      <c r="AB67" s="148"/>
      <c r="AC67" s="148"/>
      <c r="AD67" s="148"/>
      <c r="AE67" s="148"/>
      <c r="AF67" s="148"/>
      <c r="AG67" s="148" t="s">
        <v>135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5">
        <v>49</v>
      </c>
      <c r="B68" s="176" t="s">
        <v>245</v>
      </c>
      <c r="C68" s="184" t="s">
        <v>246</v>
      </c>
      <c r="D68" s="177" t="s">
        <v>197</v>
      </c>
      <c r="E68" s="178">
        <v>0.47604999999999997</v>
      </c>
      <c r="F68" s="179"/>
      <c r="G68" s="180">
        <f>ROUND(E68*F68,2)</f>
        <v>0</v>
      </c>
      <c r="H68" s="179"/>
      <c r="I68" s="180">
        <f>ROUND(E68*H68,2)</f>
        <v>0</v>
      </c>
      <c r="J68" s="179"/>
      <c r="K68" s="180">
        <f>ROUND(E68*J68,2)</f>
        <v>0</v>
      </c>
      <c r="L68" s="180">
        <v>21</v>
      </c>
      <c r="M68" s="180">
        <f>G68*(1+L68/100)</f>
        <v>0</v>
      </c>
      <c r="N68" s="178">
        <v>0</v>
      </c>
      <c r="O68" s="178">
        <f>ROUND(E68*N68,2)</f>
        <v>0</v>
      </c>
      <c r="P68" s="178">
        <v>0</v>
      </c>
      <c r="Q68" s="178">
        <f>ROUND(E68*P68,2)</f>
        <v>0</v>
      </c>
      <c r="R68" s="180"/>
      <c r="S68" s="180" t="s">
        <v>131</v>
      </c>
      <c r="T68" s="180" t="s">
        <v>131</v>
      </c>
      <c r="U68" s="180">
        <v>1.5669999999999999</v>
      </c>
      <c r="V68" s="180">
        <f>ROUND(E68*U68,2)</f>
        <v>0.75</v>
      </c>
      <c r="W68" s="180"/>
      <c r="X68" s="180" t="s">
        <v>239</v>
      </c>
      <c r="Y68" s="181" t="s">
        <v>134</v>
      </c>
      <c r="Z68" s="148"/>
      <c r="AA68" s="148"/>
      <c r="AB68" s="148"/>
      <c r="AC68" s="148"/>
      <c r="AD68" s="148"/>
      <c r="AE68" s="148"/>
      <c r="AF68" s="148"/>
      <c r="AG68" s="148" t="s">
        <v>240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61" t="s">
        <v>126</v>
      </c>
      <c r="B69" s="162" t="s">
        <v>73</v>
      </c>
      <c r="C69" s="183" t="s">
        <v>74</v>
      </c>
      <c r="D69" s="163"/>
      <c r="E69" s="164"/>
      <c r="F69" s="165"/>
      <c r="G69" s="165">
        <f>SUMIF(AG70:AG72,"&lt;&gt;NOR",G70:G72)</f>
        <v>0</v>
      </c>
      <c r="H69" s="165"/>
      <c r="I69" s="165">
        <f>SUM(I70:I72)</f>
        <v>0</v>
      </c>
      <c r="J69" s="165"/>
      <c r="K69" s="165">
        <f>SUM(K70:K72)</f>
        <v>0</v>
      </c>
      <c r="L69" s="165"/>
      <c r="M69" s="165">
        <f>SUM(M70:M72)</f>
        <v>0</v>
      </c>
      <c r="N69" s="164"/>
      <c r="O69" s="164">
        <f>SUM(O70:O72)</f>
        <v>0.02</v>
      </c>
      <c r="P69" s="164"/>
      <c r="Q69" s="164">
        <f>SUM(Q70:Q72)</f>
        <v>0</v>
      </c>
      <c r="R69" s="165"/>
      <c r="S69" s="165"/>
      <c r="T69" s="165"/>
      <c r="U69" s="165"/>
      <c r="V69" s="165">
        <f>SUM(V70:V72)</f>
        <v>3.45</v>
      </c>
      <c r="W69" s="165"/>
      <c r="X69" s="165"/>
      <c r="Y69" s="166"/>
      <c r="AG69" t="s">
        <v>127</v>
      </c>
    </row>
    <row r="70" spans="1:60" ht="33.75" outlineLevel="1" x14ac:dyDescent="0.2">
      <c r="A70" s="175">
        <v>50</v>
      </c>
      <c r="B70" s="176" t="s">
        <v>247</v>
      </c>
      <c r="C70" s="184" t="s">
        <v>248</v>
      </c>
      <c r="D70" s="177" t="s">
        <v>152</v>
      </c>
      <c r="E70" s="178">
        <v>22.995000000000001</v>
      </c>
      <c r="F70" s="179"/>
      <c r="G70" s="180">
        <f>ROUND(E70*F70,2)</f>
        <v>0</v>
      </c>
      <c r="H70" s="179"/>
      <c r="I70" s="180">
        <f>ROUND(E70*H70,2)</f>
        <v>0</v>
      </c>
      <c r="J70" s="179"/>
      <c r="K70" s="180">
        <f>ROUND(E70*J70,2)</f>
        <v>0</v>
      </c>
      <c r="L70" s="180">
        <v>21</v>
      </c>
      <c r="M70" s="180">
        <f>G70*(1+L70/100)</f>
        <v>0</v>
      </c>
      <c r="N70" s="178">
        <v>1.0200000000000001E-3</v>
      </c>
      <c r="O70" s="178">
        <f>ROUND(E70*N70,2)</f>
        <v>0.02</v>
      </c>
      <c r="P70" s="178">
        <v>0</v>
      </c>
      <c r="Q70" s="178">
        <f>ROUND(E70*P70,2)</f>
        <v>0</v>
      </c>
      <c r="R70" s="180"/>
      <c r="S70" s="180" t="s">
        <v>131</v>
      </c>
      <c r="T70" s="180" t="s">
        <v>132</v>
      </c>
      <c r="U70" s="180">
        <v>0.08</v>
      </c>
      <c r="V70" s="180">
        <f>ROUND(E70*U70,2)</f>
        <v>1.84</v>
      </c>
      <c r="W70" s="180"/>
      <c r="X70" s="180" t="s">
        <v>133</v>
      </c>
      <c r="Y70" s="181" t="s">
        <v>134</v>
      </c>
      <c r="Z70" s="148"/>
      <c r="AA70" s="148"/>
      <c r="AB70" s="148"/>
      <c r="AC70" s="148"/>
      <c r="AD70" s="148"/>
      <c r="AE70" s="148"/>
      <c r="AF70" s="148"/>
      <c r="AG70" s="148" t="s">
        <v>135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68">
        <v>51</v>
      </c>
      <c r="B71" s="169" t="s">
        <v>249</v>
      </c>
      <c r="C71" s="185" t="s">
        <v>250</v>
      </c>
      <c r="D71" s="170" t="s">
        <v>152</v>
      </c>
      <c r="E71" s="171">
        <v>22.995000000000001</v>
      </c>
      <c r="F71" s="172"/>
      <c r="G71" s="173">
        <f>ROUND(E71*F71,2)</f>
        <v>0</v>
      </c>
      <c r="H71" s="172"/>
      <c r="I71" s="173">
        <f>ROUND(E71*H71,2)</f>
        <v>0</v>
      </c>
      <c r="J71" s="172"/>
      <c r="K71" s="173">
        <f>ROUND(E71*J71,2)</f>
        <v>0</v>
      </c>
      <c r="L71" s="173">
        <v>21</v>
      </c>
      <c r="M71" s="173">
        <f>G71*(1+L71/100)</f>
        <v>0</v>
      </c>
      <c r="N71" s="171">
        <v>3.0000000000000001E-5</v>
      </c>
      <c r="O71" s="171">
        <f>ROUND(E71*N71,2)</f>
        <v>0</v>
      </c>
      <c r="P71" s="171">
        <v>0</v>
      </c>
      <c r="Q71" s="171">
        <f>ROUND(E71*P71,2)</f>
        <v>0</v>
      </c>
      <c r="R71" s="173"/>
      <c r="S71" s="173" t="s">
        <v>131</v>
      </c>
      <c r="T71" s="173" t="s">
        <v>132</v>
      </c>
      <c r="U71" s="173">
        <v>7.0000000000000007E-2</v>
      </c>
      <c r="V71" s="173">
        <f>ROUND(E71*U71,2)</f>
        <v>1.61</v>
      </c>
      <c r="W71" s="173"/>
      <c r="X71" s="173" t="s">
        <v>133</v>
      </c>
      <c r="Y71" s="174" t="s">
        <v>134</v>
      </c>
      <c r="Z71" s="148"/>
      <c r="AA71" s="148"/>
      <c r="AB71" s="148"/>
      <c r="AC71" s="148"/>
      <c r="AD71" s="148"/>
      <c r="AE71" s="148"/>
      <c r="AF71" s="148"/>
      <c r="AG71" s="148" t="s">
        <v>135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55">
        <v>52</v>
      </c>
      <c r="B72" s="156" t="s">
        <v>251</v>
      </c>
      <c r="C72" s="186" t="s">
        <v>252</v>
      </c>
      <c r="D72" s="157" t="s">
        <v>0</v>
      </c>
      <c r="E72" s="182"/>
      <c r="F72" s="160"/>
      <c r="G72" s="159">
        <f>ROUND(E72*F72,2)</f>
        <v>0</v>
      </c>
      <c r="H72" s="160"/>
      <c r="I72" s="159">
        <f>ROUND(E72*H72,2)</f>
        <v>0</v>
      </c>
      <c r="J72" s="160"/>
      <c r="K72" s="159">
        <f>ROUND(E72*J72,2)</f>
        <v>0</v>
      </c>
      <c r="L72" s="159">
        <v>21</v>
      </c>
      <c r="M72" s="159">
        <f>G72*(1+L72/100)</f>
        <v>0</v>
      </c>
      <c r="N72" s="158">
        <v>0</v>
      </c>
      <c r="O72" s="158">
        <f>ROUND(E72*N72,2)</f>
        <v>0</v>
      </c>
      <c r="P72" s="158">
        <v>0</v>
      </c>
      <c r="Q72" s="158">
        <f>ROUND(E72*P72,2)</f>
        <v>0</v>
      </c>
      <c r="R72" s="159"/>
      <c r="S72" s="159" t="s">
        <v>131</v>
      </c>
      <c r="T72" s="159" t="s">
        <v>131</v>
      </c>
      <c r="U72" s="159">
        <v>0</v>
      </c>
      <c r="V72" s="159">
        <f>ROUND(E72*U72,2)</f>
        <v>0</v>
      </c>
      <c r="W72" s="159"/>
      <c r="X72" s="159" t="s">
        <v>239</v>
      </c>
      <c r="Y72" s="159" t="s">
        <v>134</v>
      </c>
      <c r="Z72" s="148"/>
      <c r="AA72" s="148"/>
      <c r="AB72" s="148"/>
      <c r="AC72" s="148"/>
      <c r="AD72" s="148"/>
      <c r="AE72" s="148"/>
      <c r="AF72" s="148"/>
      <c r="AG72" s="148" t="s">
        <v>240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x14ac:dyDescent="0.2">
      <c r="A73" s="161" t="s">
        <v>126</v>
      </c>
      <c r="B73" s="162" t="s">
        <v>75</v>
      </c>
      <c r="C73" s="183" t="s">
        <v>76</v>
      </c>
      <c r="D73" s="163"/>
      <c r="E73" s="164"/>
      <c r="F73" s="165"/>
      <c r="G73" s="165">
        <f>SUMIF(AG74:AG76,"&lt;&gt;NOR",G74:G76)</f>
        <v>0</v>
      </c>
      <c r="H73" s="165"/>
      <c r="I73" s="165">
        <f>SUM(I74:I76)</f>
        <v>0</v>
      </c>
      <c r="J73" s="165"/>
      <c r="K73" s="165">
        <f>SUM(K74:K76)</f>
        <v>0</v>
      </c>
      <c r="L73" s="165"/>
      <c r="M73" s="165">
        <f>SUM(M74:M76)</f>
        <v>0</v>
      </c>
      <c r="N73" s="164"/>
      <c r="O73" s="164">
        <f>SUM(O74:O76)</f>
        <v>0</v>
      </c>
      <c r="P73" s="164"/>
      <c r="Q73" s="164">
        <f>SUM(Q74:Q76)</f>
        <v>0</v>
      </c>
      <c r="R73" s="165"/>
      <c r="S73" s="165"/>
      <c r="T73" s="165"/>
      <c r="U73" s="165"/>
      <c r="V73" s="165">
        <f>SUM(V74:V76)</f>
        <v>2.0099999999999998</v>
      </c>
      <c r="W73" s="165"/>
      <c r="X73" s="165"/>
      <c r="Y73" s="166"/>
      <c r="AG73" t="s">
        <v>127</v>
      </c>
    </row>
    <row r="74" spans="1:60" outlineLevel="1" x14ac:dyDescent="0.2">
      <c r="A74" s="175">
        <v>53</v>
      </c>
      <c r="B74" s="176" t="s">
        <v>253</v>
      </c>
      <c r="C74" s="184" t="s">
        <v>254</v>
      </c>
      <c r="D74" s="177" t="s">
        <v>157</v>
      </c>
      <c r="E74" s="178">
        <v>4.8</v>
      </c>
      <c r="F74" s="179"/>
      <c r="G74" s="180">
        <f>ROUND(E74*F74,2)</f>
        <v>0</v>
      </c>
      <c r="H74" s="179"/>
      <c r="I74" s="180">
        <f>ROUND(E74*H74,2)</f>
        <v>0</v>
      </c>
      <c r="J74" s="179"/>
      <c r="K74" s="180">
        <f>ROUND(E74*J74,2)</f>
        <v>0</v>
      </c>
      <c r="L74" s="180">
        <v>21</v>
      </c>
      <c r="M74" s="180">
        <f>G74*(1+L74/100)</f>
        <v>0</v>
      </c>
      <c r="N74" s="178">
        <v>3.8000000000000002E-4</v>
      </c>
      <c r="O74" s="178">
        <f>ROUND(E74*N74,2)</f>
        <v>0</v>
      </c>
      <c r="P74" s="178">
        <v>0</v>
      </c>
      <c r="Q74" s="178">
        <f>ROUND(E74*P74,2)</f>
        <v>0</v>
      </c>
      <c r="R74" s="180"/>
      <c r="S74" s="180" t="s">
        <v>131</v>
      </c>
      <c r="T74" s="180" t="s">
        <v>131</v>
      </c>
      <c r="U74" s="180">
        <v>0.32</v>
      </c>
      <c r="V74" s="180">
        <f>ROUND(E74*U74,2)</f>
        <v>1.54</v>
      </c>
      <c r="W74" s="180"/>
      <c r="X74" s="180" t="s">
        <v>133</v>
      </c>
      <c r="Y74" s="181" t="s">
        <v>134</v>
      </c>
      <c r="Z74" s="148"/>
      <c r="AA74" s="148"/>
      <c r="AB74" s="148"/>
      <c r="AC74" s="148"/>
      <c r="AD74" s="148"/>
      <c r="AE74" s="148"/>
      <c r="AF74" s="148"/>
      <c r="AG74" s="148" t="s">
        <v>255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68">
        <v>54</v>
      </c>
      <c r="B75" s="169" t="s">
        <v>256</v>
      </c>
      <c r="C75" s="185" t="s">
        <v>257</v>
      </c>
      <c r="D75" s="170" t="s">
        <v>206</v>
      </c>
      <c r="E75" s="171">
        <v>3</v>
      </c>
      <c r="F75" s="172"/>
      <c r="G75" s="173">
        <f>ROUND(E75*F75,2)</f>
        <v>0</v>
      </c>
      <c r="H75" s="172"/>
      <c r="I75" s="173">
        <f>ROUND(E75*H75,2)</f>
        <v>0</v>
      </c>
      <c r="J75" s="172"/>
      <c r="K75" s="173">
        <f>ROUND(E75*J75,2)</f>
        <v>0</v>
      </c>
      <c r="L75" s="173">
        <v>21</v>
      </c>
      <c r="M75" s="173">
        <f>G75*(1+L75/100)</f>
        <v>0</v>
      </c>
      <c r="N75" s="171">
        <v>0</v>
      </c>
      <c r="O75" s="171">
        <f>ROUND(E75*N75,2)</f>
        <v>0</v>
      </c>
      <c r="P75" s="171">
        <v>0</v>
      </c>
      <c r="Q75" s="171">
        <f>ROUND(E75*P75,2)</f>
        <v>0</v>
      </c>
      <c r="R75" s="173"/>
      <c r="S75" s="173" t="s">
        <v>131</v>
      </c>
      <c r="T75" s="173" t="s">
        <v>132</v>
      </c>
      <c r="U75" s="173">
        <v>0.157</v>
      </c>
      <c r="V75" s="173">
        <f>ROUND(E75*U75,2)</f>
        <v>0.47</v>
      </c>
      <c r="W75" s="173"/>
      <c r="X75" s="173" t="s">
        <v>133</v>
      </c>
      <c r="Y75" s="174" t="s">
        <v>134</v>
      </c>
      <c r="Z75" s="148"/>
      <c r="AA75" s="148"/>
      <c r="AB75" s="148"/>
      <c r="AC75" s="148"/>
      <c r="AD75" s="148"/>
      <c r="AE75" s="148"/>
      <c r="AF75" s="148"/>
      <c r="AG75" s="148" t="s">
        <v>255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55">
        <v>55</v>
      </c>
      <c r="B76" s="156" t="s">
        <v>258</v>
      </c>
      <c r="C76" s="186" t="s">
        <v>259</v>
      </c>
      <c r="D76" s="157" t="s">
        <v>0</v>
      </c>
      <c r="E76" s="182"/>
      <c r="F76" s="160"/>
      <c r="G76" s="159">
        <f>ROUND(E76*F76,2)</f>
        <v>0</v>
      </c>
      <c r="H76" s="160"/>
      <c r="I76" s="159">
        <f>ROUND(E76*H76,2)</f>
        <v>0</v>
      </c>
      <c r="J76" s="160"/>
      <c r="K76" s="159">
        <f>ROUND(E76*J76,2)</f>
        <v>0</v>
      </c>
      <c r="L76" s="159">
        <v>21</v>
      </c>
      <c r="M76" s="159">
        <f>G76*(1+L76/100)</f>
        <v>0</v>
      </c>
      <c r="N76" s="158">
        <v>0</v>
      </c>
      <c r="O76" s="158">
        <f>ROUND(E76*N76,2)</f>
        <v>0</v>
      </c>
      <c r="P76" s="158">
        <v>0</v>
      </c>
      <c r="Q76" s="158">
        <f>ROUND(E76*P76,2)</f>
        <v>0</v>
      </c>
      <c r="R76" s="159"/>
      <c r="S76" s="159" t="s">
        <v>131</v>
      </c>
      <c r="T76" s="159" t="s">
        <v>131</v>
      </c>
      <c r="U76" s="159">
        <v>0</v>
      </c>
      <c r="V76" s="159">
        <f>ROUND(E76*U76,2)</f>
        <v>0</v>
      </c>
      <c r="W76" s="159"/>
      <c r="X76" s="159" t="s">
        <v>239</v>
      </c>
      <c r="Y76" s="159" t="s">
        <v>134</v>
      </c>
      <c r="Z76" s="148"/>
      <c r="AA76" s="148"/>
      <c r="AB76" s="148"/>
      <c r="AC76" s="148"/>
      <c r="AD76" s="148"/>
      <c r="AE76" s="148"/>
      <c r="AF76" s="148"/>
      <c r="AG76" s="148" t="s">
        <v>240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x14ac:dyDescent="0.2">
      <c r="A77" s="161" t="s">
        <v>126</v>
      </c>
      <c r="B77" s="162" t="s">
        <v>77</v>
      </c>
      <c r="C77" s="183" t="s">
        <v>78</v>
      </c>
      <c r="D77" s="163"/>
      <c r="E77" s="164"/>
      <c r="F77" s="165"/>
      <c r="G77" s="165">
        <f>SUMIF(AG78:AG87,"&lt;&gt;NOR",G78:G87)</f>
        <v>0</v>
      </c>
      <c r="H77" s="165"/>
      <c r="I77" s="165">
        <f>SUM(I78:I87)</f>
        <v>0</v>
      </c>
      <c r="J77" s="165"/>
      <c r="K77" s="165">
        <f>SUM(K78:K87)</f>
        <v>0</v>
      </c>
      <c r="L77" s="165"/>
      <c r="M77" s="165">
        <f>SUM(M78:M87)</f>
        <v>0</v>
      </c>
      <c r="N77" s="164"/>
      <c r="O77" s="164">
        <f>SUM(O78:O87)</f>
        <v>0.05</v>
      </c>
      <c r="P77" s="164"/>
      <c r="Q77" s="164">
        <f>SUM(Q78:Q87)</f>
        <v>0</v>
      </c>
      <c r="R77" s="165"/>
      <c r="S77" s="165"/>
      <c r="T77" s="165"/>
      <c r="U77" s="165"/>
      <c r="V77" s="165">
        <f>SUM(V78:V87)</f>
        <v>13.209999999999999</v>
      </c>
      <c r="W77" s="165"/>
      <c r="X77" s="165"/>
      <c r="Y77" s="166"/>
      <c r="AG77" t="s">
        <v>127</v>
      </c>
    </row>
    <row r="78" spans="1:60" ht="22.5" outlineLevel="1" x14ac:dyDescent="0.2">
      <c r="A78" s="175">
        <v>56</v>
      </c>
      <c r="B78" s="176" t="s">
        <v>260</v>
      </c>
      <c r="C78" s="184" t="s">
        <v>261</v>
      </c>
      <c r="D78" s="177" t="s">
        <v>157</v>
      </c>
      <c r="E78" s="178">
        <v>11.3</v>
      </c>
      <c r="F78" s="179"/>
      <c r="G78" s="180">
        <f t="shared" ref="G78:G87" si="21">ROUND(E78*F78,2)</f>
        <v>0</v>
      </c>
      <c r="H78" s="179"/>
      <c r="I78" s="180">
        <f t="shared" ref="I78:I87" si="22">ROUND(E78*H78,2)</f>
        <v>0</v>
      </c>
      <c r="J78" s="179"/>
      <c r="K78" s="180">
        <f t="shared" ref="K78:K87" si="23">ROUND(E78*J78,2)</f>
        <v>0</v>
      </c>
      <c r="L78" s="180">
        <v>21</v>
      </c>
      <c r="M78" s="180">
        <f t="shared" ref="M78:M87" si="24">G78*(1+L78/100)</f>
        <v>0</v>
      </c>
      <c r="N78" s="178">
        <v>4.0099999999999997E-3</v>
      </c>
      <c r="O78" s="178">
        <f t="shared" ref="O78:O87" si="25">ROUND(E78*N78,2)</f>
        <v>0.05</v>
      </c>
      <c r="P78" s="178">
        <v>0</v>
      </c>
      <c r="Q78" s="178">
        <f t="shared" ref="Q78:Q87" si="26">ROUND(E78*P78,2)</f>
        <v>0</v>
      </c>
      <c r="R78" s="180"/>
      <c r="S78" s="180" t="s">
        <v>131</v>
      </c>
      <c r="T78" s="180" t="s">
        <v>131</v>
      </c>
      <c r="U78" s="180">
        <v>0.54290000000000005</v>
      </c>
      <c r="V78" s="180">
        <f t="shared" ref="V78:V87" si="27">ROUND(E78*U78,2)</f>
        <v>6.13</v>
      </c>
      <c r="W78" s="180"/>
      <c r="X78" s="180" t="s">
        <v>133</v>
      </c>
      <c r="Y78" s="181" t="s">
        <v>134</v>
      </c>
      <c r="Z78" s="148"/>
      <c r="AA78" s="148"/>
      <c r="AB78" s="148"/>
      <c r="AC78" s="148"/>
      <c r="AD78" s="148"/>
      <c r="AE78" s="148"/>
      <c r="AF78" s="148"/>
      <c r="AG78" s="148" t="s">
        <v>135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75">
        <v>57</v>
      </c>
      <c r="B79" s="176" t="s">
        <v>262</v>
      </c>
      <c r="C79" s="184" t="s">
        <v>263</v>
      </c>
      <c r="D79" s="177" t="s">
        <v>264</v>
      </c>
      <c r="E79" s="178">
        <v>1</v>
      </c>
      <c r="F79" s="179"/>
      <c r="G79" s="180">
        <f t="shared" si="21"/>
        <v>0</v>
      </c>
      <c r="H79" s="179"/>
      <c r="I79" s="180">
        <f t="shared" si="22"/>
        <v>0</v>
      </c>
      <c r="J79" s="179"/>
      <c r="K79" s="180">
        <f t="shared" si="23"/>
        <v>0</v>
      </c>
      <c r="L79" s="180">
        <v>21</v>
      </c>
      <c r="M79" s="180">
        <f t="shared" si="24"/>
        <v>0</v>
      </c>
      <c r="N79" s="178">
        <v>0</v>
      </c>
      <c r="O79" s="178">
        <f t="shared" si="25"/>
        <v>0</v>
      </c>
      <c r="P79" s="178">
        <v>0</v>
      </c>
      <c r="Q79" s="178">
        <f t="shared" si="26"/>
        <v>0</v>
      </c>
      <c r="R79" s="180"/>
      <c r="S79" s="180" t="s">
        <v>131</v>
      </c>
      <c r="T79" s="180" t="s">
        <v>131</v>
      </c>
      <c r="U79" s="180">
        <v>0.65566000000000002</v>
      </c>
      <c r="V79" s="180">
        <f t="shared" si="27"/>
        <v>0.66</v>
      </c>
      <c r="W79" s="180"/>
      <c r="X79" s="180" t="s">
        <v>133</v>
      </c>
      <c r="Y79" s="181" t="s">
        <v>134</v>
      </c>
      <c r="Z79" s="148"/>
      <c r="AA79" s="148"/>
      <c r="AB79" s="148"/>
      <c r="AC79" s="148"/>
      <c r="AD79" s="148"/>
      <c r="AE79" s="148"/>
      <c r="AF79" s="148"/>
      <c r="AG79" s="148" t="s">
        <v>135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75">
        <v>58</v>
      </c>
      <c r="B80" s="176" t="s">
        <v>265</v>
      </c>
      <c r="C80" s="184" t="s">
        <v>266</v>
      </c>
      <c r="D80" s="177" t="s">
        <v>157</v>
      </c>
      <c r="E80" s="178">
        <v>11.3</v>
      </c>
      <c r="F80" s="179"/>
      <c r="G80" s="180">
        <f t="shared" si="21"/>
        <v>0</v>
      </c>
      <c r="H80" s="179"/>
      <c r="I80" s="180">
        <f t="shared" si="22"/>
        <v>0</v>
      </c>
      <c r="J80" s="179"/>
      <c r="K80" s="180">
        <f t="shared" si="23"/>
        <v>0</v>
      </c>
      <c r="L80" s="180">
        <v>21</v>
      </c>
      <c r="M80" s="180">
        <f t="shared" si="24"/>
        <v>0</v>
      </c>
      <c r="N80" s="178">
        <v>5.0000000000000002E-5</v>
      </c>
      <c r="O80" s="178">
        <f t="shared" si="25"/>
        <v>0</v>
      </c>
      <c r="P80" s="178">
        <v>0</v>
      </c>
      <c r="Q80" s="178">
        <f t="shared" si="26"/>
        <v>0</v>
      </c>
      <c r="R80" s="180"/>
      <c r="S80" s="180" t="s">
        <v>131</v>
      </c>
      <c r="T80" s="180" t="s">
        <v>132</v>
      </c>
      <c r="U80" s="180">
        <v>0.129</v>
      </c>
      <c r="V80" s="180">
        <f t="shared" si="27"/>
        <v>1.46</v>
      </c>
      <c r="W80" s="180"/>
      <c r="X80" s="180" t="s">
        <v>133</v>
      </c>
      <c r="Y80" s="181" t="s">
        <v>134</v>
      </c>
      <c r="Z80" s="148"/>
      <c r="AA80" s="148"/>
      <c r="AB80" s="148"/>
      <c r="AC80" s="148"/>
      <c r="AD80" s="148"/>
      <c r="AE80" s="148"/>
      <c r="AF80" s="148"/>
      <c r="AG80" s="148" t="s">
        <v>135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75">
        <v>59</v>
      </c>
      <c r="B81" s="176" t="s">
        <v>267</v>
      </c>
      <c r="C81" s="184" t="s">
        <v>268</v>
      </c>
      <c r="D81" s="177" t="s">
        <v>206</v>
      </c>
      <c r="E81" s="178">
        <v>5</v>
      </c>
      <c r="F81" s="179"/>
      <c r="G81" s="180">
        <f t="shared" si="21"/>
        <v>0</v>
      </c>
      <c r="H81" s="179"/>
      <c r="I81" s="180">
        <f t="shared" si="22"/>
        <v>0</v>
      </c>
      <c r="J81" s="179"/>
      <c r="K81" s="180">
        <f t="shared" si="23"/>
        <v>0</v>
      </c>
      <c r="L81" s="180">
        <v>21</v>
      </c>
      <c r="M81" s="180">
        <f t="shared" si="24"/>
        <v>0</v>
      </c>
      <c r="N81" s="178">
        <v>0</v>
      </c>
      <c r="O81" s="178">
        <f t="shared" si="25"/>
        <v>0</v>
      </c>
      <c r="P81" s="178">
        <v>0</v>
      </c>
      <c r="Q81" s="178">
        <f t="shared" si="26"/>
        <v>0</v>
      </c>
      <c r="R81" s="180"/>
      <c r="S81" s="180" t="s">
        <v>131</v>
      </c>
      <c r="T81" s="180" t="s">
        <v>132</v>
      </c>
      <c r="U81" s="180">
        <v>0.42499999999999999</v>
      </c>
      <c r="V81" s="180">
        <f t="shared" si="27"/>
        <v>2.13</v>
      </c>
      <c r="W81" s="180"/>
      <c r="X81" s="180" t="s">
        <v>133</v>
      </c>
      <c r="Y81" s="181" t="s">
        <v>134</v>
      </c>
      <c r="Z81" s="148"/>
      <c r="AA81" s="148"/>
      <c r="AB81" s="148"/>
      <c r="AC81" s="148"/>
      <c r="AD81" s="148"/>
      <c r="AE81" s="148"/>
      <c r="AF81" s="148"/>
      <c r="AG81" s="148" t="s">
        <v>255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75">
        <v>60</v>
      </c>
      <c r="B82" s="176" t="s">
        <v>269</v>
      </c>
      <c r="C82" s="184" t="s">
        <v>270</v>
      </c>
      <c r="D82" s="177" t="s">
        <v>206</v>
      </c>
      <c r="E82" s="178">
        <v>4</v>
      </c>
      <c r="F82" s="179"/>
      <c r="G82" s="180">
        <f t="shared" si="21"/>
        <v>0</v>
      </c>
      <c r="H82" s="179"/>
      <c r="I82" s="180">
        <f t="shared" si="22"/>
        <v>0</v>
      </c>
      <c r="J82" s="179"/>
      <c r="K82" s="180">
        <f t="shared" si="23"/>
        <v>0</v>
      </c>
      <c r="L82" s="180">
        <v>21</v>
      </c>
      <c r="M82" s="180">
        <f t="shared" si="24"/>
        <v>0</v>
      </c>
      <c r="N82" s="178">
        <v>6.3000000000000003E-4</v>
      </c>
      <c r="O82" s="178">
        <f t="shared" si="25"/>
        <v>0</v>
      </c>
      <c r="P82" s="178">
        <v>0</v>
      </c>
      <c r="Q82" s="178">
        <f t="shared" si="26"/>
        <v>0</v>
      </c>
      <c r="R82" s="180"/>
      <c r="S82" s="180" t="s">
        <v>131</v>
      </c>
      <c r="T82" s="180" t="s">
        <v>131</v>
      </c>
      <c r="U82" s="180">
        <v>0.27200000000000002</v>
      </c>
      <c r="V82" s="180">
        <f t="shared" si="27"/>
        <v>1.0900000000000001</v>
      </c>
      <c r="W82" s="180"/>
      <c r="X82" s="180" t="s">
        <v>133</v>
      </c>
      <c r="Y82" s="181" t="s">
        <v>134</v>
      </c>
      <c r="Z82" s="148"/>
      <c r="AA82" s="148"/>
      <c r="AB82" s="148"/>
      <c r="AC82" s="148"/>
      <c r="AD82" s="148"/>
      <c r="AE82" s="148"/>
      <c r="AF82" s="148"/>
      <c r="AG82" s="148" t="s">
        <v>135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75">
        <v>61</v>
      </c>
      <c r="B83" s="176" t="s">
        <v>271</v>
      </c>
      <c r="C83" s="184" t="s">
        <v>272</v>
      </c>
      <c r="D83" s="177" t="s">
        <v>206</v>
      </c>
      <c r="E83" s="178">
        <v>1</v>
      </c>
      <c r="F83" s="179"/>
      <c r="G83" s="180">
        <f t="shared" si="21"/>
        <v>0</v>
      </c>
      <c r="H83" s="179"/>
      <c r="I83" s="180">
        <f t="shared" si="22"/>
        <v>0</v>
      </c>
      <c r="J83" s="179"/>
      <c r="K83" s="180">
        <f t="shared" si="23"/>
        <v>0</v>
      </c>
      <c r="L83" s="180">
        <v>21</v>
      </c>
      <c r="M83" s="180">
        <f t="shared" si="24"/>
        <v>0</v>
      </c>
      <c r="N83" s="178">
        <v>6.9999999999999999E-4</v>
      </c>
      <c r="O83" s="178">
        <f t="shared" si="25"/>
        <v>0</v>
      </c>
      <c r="P83" s="178">
        <v>0</v>
      </c>
      <c r="Q83" s="178">
        <f t="shared" si="26"/>
        <v>0</v>
      </c>
      <c r="R83" s="180"/>
      <c r="S83" s="180" t="s">
        <v>131</v>
      </c>
      <c r="T83" s="180" t="s">
        <v>131</v>
      </c>
      <c r="U83" s="180">
        <v>0.30199999999999999</v>
      </c>
      <c r="V83" s="180">
        <f t="shared" si="27"/>
        <v>0.3</v>
      </c>
      <c r="W83" s="180"/>
      <c r="X83" s="180" t="s">
        <v>133</v>
      </c>
      <c r="Y83" s="181" t="s">
        <v>134</v>
      </c>
      <c r="Z83" s="148"/>
      <c r="AA83" s="148"/>
      <c r="AB83" s="148"/>
      <c r="AC83" s="148"/>
      <c r="AD83" s="148"/>
      <c r="AE83" s="148"/>
      <c r="AF83" s="148"/>
      <c r="AG83" s="148" t="s">
        <v>135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t="22.5" outlineLevel="1" x14ac:dyDescent="0.2">
      <c r="A84" s="175">
        <v>62</v>
      </c>
      <c r="B84" s="176" t="s">
        <v>273</v>
      </c>
      <c r="C84" s="184" t="s">
        <v>274</v>
      </c>
      <c r="D84" s="177" t="s">
        <v>206</v>
      </c>
      <c r="E84" s="178">
        <v>2</v>
      </c>
      <c r="F84" s="179"/>
      <c r="G84" s="180">
        <f t="shared" si="21"/>
        <v>0</v>
      </c>
      <c r="H84" s="179"/>
      <c r="I84" s="180">
        <f t="shared" si="22"/>
        <v>0</v>
      </c>
      <c r="J84" s="179"/>
      <c r="K84" s="180">
        <f t="shared" si="23"/>
        <v>0</v>
      </c>
      <c r="L84" s="180">
        <v>21</v>
      </c>
      <c r="M84" s="180">
        <f t="shared" si="24"/>
        <v>0</v>
      </c>
      <c r="N84" s="178">
        <v>3.6999999999999999E-4</v>
      </c>
      <c r="O84" s="178">
        <f t="shared" si="25"/>
        <v>0</v>
      </c>
      <c r="P84" s="178">
        <v>0</v>
      </c>
      <c r="Q84" s="178">
        <f t="shared" si="26"/>
        <v>0</v>
      </c>
      <c r="R84" s="180"/>
      <c r="S84" s="180" t="s">
        <v>131</v>
      </c>
      <c r="T84" s="180" t="s">
        <v>132</v>
      </c>
      <c r="U84" s="180">
        <v>0.20699999999999999</v>
      </c>
      <c r="V84" s="180">
        <f t="shared" si="27"/>
        <v>0.41</v>
      </c>
      <c r="W84" s="180"/>
      <c r="X84" s="180" t="s">
        <v>133</v>
      </c>
      <c r="Y84" s="181" t="s">
        <v>134</v>
      </c>
      <c r="Z84" s="148"/>
      <c r="AA84" s="148"/>
      <c r="AB84" s="148"/>
      <c r="AC84" s="148"/>
      <c r="AD84" s="148"/>
      <c r="AE84" s="148"/>
      <c r="AF84" s="148"/>
      <c r="AG84" s="148" t="s">
        <v>135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">
      <c r="A85" s="175">
        <v>63</v>
      </c>
      <c r="B85" s="176" t="s">
        <v>275</v>
      </c>
      <c r="C85" s="184" t="s">
        <v>276</v>
      </c>
      <c r="D85" s="177" t="s">
        <v>157</v>
      </c>
      <c r="E85" s="178">
        <v>11.3</v>
      </c>
      <c r="F85" s="179"/>
      <c r="G85" s="180">
        <f t="shared" si="21"/>
        <v>0</v>
      </c>
      <c r="H85" s="179"/>
      <c r="I85" s="180">
        <f t="shared" si="22"/>
        <v>0</v>
      </c>
      <c r="J85" s="179"/>
      <c r="K85" s="180">
        <f t="shared" si="23"/>
        <v>0</v>
      </c>
      <c r="L85" s="180">
        <v>21</v>
      </c>
      <c r="M85" s="180">
        <f t="shared" si="24"/>
        <v>0</v>
      </c>
      <c r="N85" s="178">
        <v>0</v>
      </c>
      <c r="O85" s="178">
        <f t="shared" si="25"/>
        <v>0</v>
      </c>
      <c r="P85" s="178">
        <v>0</v>
      </c>
      <c r="Q85" s="178">
        <f t="shared" si="26"/>
        <v>0</v>
      </c>
      <c r="R85" s="180"/>
      <c r="S85" s="180" t="s">
        <v>131</v>
      </c>
      <c r="T85" s="180" t="s">
        <v>132</v>
      </c>
      <c r="U85" s="180">
        <v>2.9000000000000001E-2</v>
      </c>
      <c r="V85" s="180">
        <f t="shared" si="27"/>
        <v>0.33</v>
      </c>
      <c r="W85" s="180"/>
      <c r="X85" s="180" t="s">
        <v>133</v>
      </c>
      <c r="Y85" s="181" t="s">
        <v>134</v>
      </c>
      <c r="Z85" s="148"/>
      <c r="AA85" s="148"/>
      <c r="AB85" s="148"/>
      <c r="AC85" s="148"/>
      <c r="AD85" s="148"/>
      <c r="AE85" s="148"/>
      <c r="AF85" s="148"/>
      <c r="AG85" s="148" t="s">
        <v>255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68">
        <v>64</v>
      </c>
      <c r="B86" s="169" t="s">
        <v>277</v>
      </c>
      <c r="C86" s="185" t="s">
        <v>278</v>
      </c>
      <c r="D86" s="170" t="s">
        <v>157</v>
      </c>
      <c r="E86" s="171">
        <v>11.3</v>
      </c>
      <c r="F86" s="172"/>
      <c r="G86" s="173">
        <f t="shared" si="21"/>
        <v>0</v>
      </c>
      <c r="H86" s="172"/>
      <c r="I86" s="173">
        <f t="shared" si="22"/>
        <v>0</v>
      </c>
      <c r="J86" s="172"/>
      <c r="K86" s="173">
        <f t="shared" si="23"/>
        <v>0</v>
      </c>
      <c r="L86" s="173">
        <v>21</v>
      </c>
      <c r="M86" s="173">
        <f t="shared" si="24"/>
        <v>0</v>
      </c>
      <c r="N86" s="171">
        <v>1.0000000000000001E-5</v>
      </c>
      <c r="O86" s="171">
        <f t="shared" si="25"/>
        <v>0</v>
      </c>
      <c r="P86" s="171">
        <v>0</v>
      </c>
      <c r="Q86" s="171">
        <f t="shared" si="26"/>
        <v>0</v>
      </c>
      <c r="R86" s="173"/>
      <c r="S86" s="173" t="s">
        <v>131</v>
      </c>
      <c r="T86" s="173" t="s">
        <v>132</v>
      </c>
      <c r="U86" s="173">
        <v>6.2E-2</v>
      </c>
      <c r="V86" s="173">
        <f t="shared" si="27"/>
        <v>0.7</v>
      </c>
      <c r="W86" s="173"/>
      <c r="X86" s="173" t="s">
        <v>133</v>
      </c>
      <c r="Y86" s="174" t="s">
        <v>134</v>
      </c>
      <c r="Z86" s="148"/>
      <c r="AA86" s="148"/>
      <c r="AB86" s="148"/>
      <c r="AC86" s="148"/>
      <c r="AD86" s="148"/>
      <c r="AE86" s="148"/>
      <c r="AF86" s="148"/>
      <c r="AG86" s="148" t="s">
        <v>255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55">
        <v>65</v>
      </c>
      <c r="B87" s="156" t="s">
        <v>279</v>
      </c>
      <c r="C87" s="186" t="s">
        <v>280</v>
      </c>
      <c r="D87" s="157" t="s">
        <v>0</v>
      </c>
      <c r="E87" s="182"/>
      <c r="F87" s="160"/>
      <c r="G87" s="159">
        <f t="shared" si="21"/>
        <v>0</v>
      </c>
      <c r="H87" s="160"/>
      <c r="I87" s="159">
        <f t="shared" si="22"/>
        <v>0</v>
      </c>
      <c r="J87" s="160"/>
      <c r="K87" s="159">
        <f t="shared" si="23"/>
        <v>0</v>
      </c>
      <c r="L87" s="159">
        <v>21</v>
      </c>
      <c r="M87" s="159">
        <f t="shared" si="24"/>
        <v>0</v>
      </c>
      <c r="N87" s="158">
        <v>0</v>
      </c>
      <c r="O87" s="158">
        <f t="shared" si="25"/>
        <v>0</v>
      </c>
      <c r="P87" s="158">
        <v>0</v>
      </c>
      <c r="Q87" s="158">
        <f t="shared" si="26"/>
        <v>0</v>
      </c>
      <c r="R87" s="159"/>
      <c r="S87" s="159" t="s">
        <v>131</v>
      </c>
      <c r="T87" s="159" t="s">
        <v>131</v>
      </c>
      <c r="U87" s="159">
        <v>0</v>
      </c>
      <c r="V87" s="159">
        <f t="shared" si="27"/>
        <v>0</v>
      </c>
      <c r="W87" s="159"/>
      <c r="X87" s="159" t="s">
        <v>239</v>
      </c>
      <c r="Y87" s="159" t="s">
        <v>134</v>
      </c>
      <c r="Z87" s="148"/>
      <c r="AA87" s="148"/>
      <c r="AB87" s="148"/>
      <c r="AC87" s="148"/>
      <c r="AD87" s="148"/>
      <c r="AE87" s="148"/>
      <c r="AF87" s="148"/>
      <c r="AG87" s="148" t="s">
        <v>240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x14ac:dyDescent="0.2">
      <c r="A88" s="161" t="s">
        <v>126</v>
      </c>
      <c r="B88" s="162" t="s">
        <v>79</v>
      </c>
      <c r="C88" s="183" t="s">
        <v>80</v>
      </c>
      <c r="D88" s="163"/>
      <c r="E88" s="164"/>
      <c r="F88" s="165"/>
      <c r="G88" s="165">
        <f>SUMIF(AG89:AG89,"&lt;&gt;NOR",G89:G89)</f>
        <v>0</v>
      </c>
      <c r="H88" s="165"/>
      <c r="I88" s="165">
        <f>SUM(I89:I89)</f>
        <v>0</v>
      </c>
      <c r="J88" s="165"/>
      <c r="K88" s="165">
        <f>SUM(K89:K89)</f>
        <v>0</v>
      </c>
      <c r="L88" s="165"/>
      <c r="M88" s="165">
        <f>SUM(M89:M89)</f>
        <v>0</v>
      </c>
      <c r="N88" s="164"/>
      <c r="O88" s="164">
        <f>SUM(O89:O89)</f>
        <v>0</v>
      </c>
      <c r="P88" s="164"/>
      <c r="Q88" s="164">
        <f>SUM(Q89:Q89)</f>
        <v>0</v>
      </c>
      <c r="R88" s="165"/>
      <c r="S88" s="165"/>
      <c r="T88" s="165"/>
      <c r="U88" s="165"/>
      <c r="V88" s="165">
        <f>SUM(V89:V89)</f>
        <v>0</v>
      </c>
      <c r="W88" s="165"/>
      <c r="X88" s="165"/>
      <c r="Y88" s="166"/>
      <c r="AG88" t="s">
        <v>127</v>
      </c>
    </row>
    <row r="89" spans="1:60" outlineLevel="1" x14ac:dyDescent="0.2">
      <c r="A89" s="175">
        <v>66</v>
      </c>
      <c r="B89" s="176" t="s">
        <v>281</v>
      </c>
      <c r="C89" s="184" t="s">
        <v>282</v>
      </c>
      <c r="D89" s="177" t="s">
        <v>283</v>
      </c>
      <c r="E89" s="178">
        <v>1</v>
      </c>
      <c r="F89" s="179"/>
      <c r="G89" s="180">
        <f>ROUND(E89*F89,2)</f>
        <v>0</v>
      </c>
      <c r="H89" s="179"/>
      <c r="I89" s="180">
        <f>ROUND(E89*H89,2)</f>
        <v>0</v>
      </c>
      <c r="J89" s="179"/>
      <c r="K89" s="180">
        <f>ROUND(E89*J89,2)</f>
        <v>0</v>
      </c>
      <c r="L89" s="180">
        <v>21</v>
      </c>
      <c r="M89" s="180">
        <f>G89*(1+L89/100)</f>
        <v>0</v>
      </c>
      <c r="N89" s="178">
        <v>0</v>
      </c>
      <c r="O89" s="178">
        <f>ROUND(E89*N89,2)</f>
        <v>0</v>
      </c>
      <c r="P89" s="178">
        <v>0</v>
      </c>
      <c r="Q89" s="178">
        <f>ROUND(E89*P89,2)</f>
        <v>0</v>
      </c>
      <c r="R89" s="180"/>
      <c r="S89" s="180" t="s">
        <v>171</v>
      </c>
      <c r="T89" s="180" t="s">
        <v>132</v>
      </c>
      <c r="U89" s="180">
        <v>0</v>
      </c>
      <c r="V89" s="180">
        <f>ROUND(E89*U89,2)</f>
        <v>0</v>
      </c>
      <c r="W89" s="180"/>
      <c r="X89" s="180" t="s">
        <v>133</v>
      </c>
      <c r="Y89" s="181" t="s">
        <v>134</v>
      </c>
      <c r="Z89" s="148"/>
      <c r="AA89" s="148"/>
      <c r="AB89" s="148"/>
      <c r="AC89" s="148"/>
      <c r="AD89" s="148"/>
      <c r="AE89" s="148"/>
      <c r="AF89" s="148"/>
      <c r="AG89" s="148" t="s">
        <v>135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x14ac:dyDescent="0.2">
      <c r="A90" s="161" t="s">
        <v>126</v>
      </c>
      <c r="B90" s="162" t="s">
        <v>81</v>
      </c>
      <c r="C90" s="183" t="s">
        <v>82</v>
      </c>
      <c r="D90" s="163"/>
      <c r="E90" s="164"/>
      <c r="F90" s="165"/>
      <c r="G90" s="165">
        <f>SUMIF(AG91:AG92,"&lt;&gt;NOR",G91:G92)</f>
        <v>0</v>
      </c>
      <c r="H90" s="165"/>
      <c r="I90" s="165">
        <f>SUM(I91:I92)</f>
        <v>0</v>
      </c>
      <c r="J90" s="165"/>
      <c r="K90" s="165">
        <f>SUM(K91:K92)</f>
        <v>0</v>
      </c>
      <c r="L90" s="165"/>
      <c r="M90" s="165">
        <f>SUM(M91:M92)</f>
        <v>0</v>
      </c>
      <c r="N90" s="164"/>
      <c r="O90" s="164">
        <f>SUM(O91:O92)</f>
        <v>0.11</v>
      </c>
      <c r="P90" s="164"/>
      <c r="Q90" s="164">
        <f>SUM(Q91:Q92)</f>
        <v>0</v>
      </c>
      <c r="R90" s="165"/>
      <c r="S90" s="165"/>
      <c r="T90" s="165"/>
      <c r="U90" s="165"/>
      <c r="V90" s="165">
        <f>SUM(V91:V92)</f>
        <v>2.09</v>
      </c>
      <c r="W90" s="165"/>
      <c r="X90" s="165"/>
      <c r="Y90" s="166"/>
      <c r="AG90" t="s">
        <v>127</v>
      </c>
    </row>
    <row r="91" spans="1:60" ht="22.5" outlineLevel="1" x14ac:dyDescent="0.2">
      <c r="A91" s="175">
        <v>67</v>
      </c>
      <c r="B91" s="176" t="s">
        <v>284</v>
      </c>
      <c r="C91" s="184" t="s">
        <v>285</v>
      </c>
      <c r="D91" s="177" t="s">
        <v>206</v>
      </c>
      <c r="E91" s="178">
        <v>2</v>
      </c>
      <c r="F91" s="179"/>
      <c r="G91" s="180">
        <f>ROUND(E91*F91,2)</f>
        <v>0</v>
      </c>
      <c r="H91" s="179"/>
      <c r="I91" s="180">
        <f>ROUND(E91*H91,2)</f>
        <v>0</v>
      </c>
      <c r="J91" s="179"/>
      <c r="K91" s="180">
        <f>ROUND(E91*J91,2)</f>
        <v>0</v>
      </c>
      <c r="L91" s="180">
        <v>21</v>
      </c>
      <c r="M91" s="180">
        <f>G91*(1+L91/100)</f>
        <v>0</v>
      </c>
      <c r="N91" s="178">
        <v>5.5649999999999998E-2</v>
      </c>
      <c r="O91" s="178">
        <f>ROUND(E91*N91,2)</f>
        <v>0.11</v>
      </c>
      <c r="P91" s="178">
        <v>0</v>
      </c>
      <c r="Q91" s="178">
        <f>ROUND(E91*P91,2)</f>
        <v>0</v>
      </c>
      <c r="R91" s="180"/>
      <c r="S91" s="180" t="s">
        <v>131</v>
      </c>
      <c r="T91" s="180" t="s">
        <v>132</v>
      </c>
      <c r="U91" s="180">
        <v>1.046</v>
      </c>
      <c r="V91" s="180">
        <f>ROUND(E91*U91,2)</f>
        <v>2.09</v>
      </c>
      <c r="W91" s="180"/>
      <c r="X91" s="180" t="s">
        <v>133</v>
      </c>
      <c r="Y91" s="181" t="s">
        <v>134</v>
      </c>
      <c r="Z91" s="148"/>
      <c r="AA91" s="148"/>
      <c r="AB91" s="148"/>
      <c r="AC91" s="148"/>
      <c r="AD91" s="148"/>
      <c r="AE91" s="148"/>
      <c r="AF91" s="148"/>
      <c r="AG91" s="148" t="s">
        <v>135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75">
        <v>68</v>
      </c>
      <c r="B92" s="176" t="s">
        <v>286</v>
      </c>
      <c r="C92" s="184" t="s">
        <v>287</v>
      </c>
      <c r="D92" s="177" t="s">
        <v>206</v>
      </c>
      <c r="E92" s="178">
        <v>2</v>
      </c>
      <c r="F92" s="179"/>
      <c r="G92" s="180">
        <f>ROUND(E92*F92,2)</f>
        <v>0</v>
      </c>
      <c r="H92" s="179"/>
      <c r="I92" s="180">
        <f>ROUND(E92*H92,2)</f>
        <v>0</v>
      </c>
      <c r="J92" s="179"/>
      <c r="K92" s="180">
        <f>ROUND(E92*J92,2)</f>
        <v>0</v>
      </c>
      <c r="L92" s="180">
        <v>21</v>
      </c>
      <c r="M92" s="180">
        <f>G92*(1+L92/100)</f>
        <v>0</v>
      </c>
      <c r="N92" s="178">
        <v>0</v>
      </c>
      <c r="O92" s="178">
        <f>ROUND(E92*N92,2)</f>
        <v>0</v>
      </c>
      <c r="P92" s="178">
        <v>0</v>
      </c>
      <c r="Q92" s="178">
        <f>ROUND(E92*P92,2)</f>
        <v>0</v>
      </c>
      <c r="R92" s="180"/>
      <c r="S92" s="180" t="s">
        <v>171</v>
      </c>
      <c r="T92" s="180" t="s">
        <v>132</v>
      </c>
      <c r="U92" s="180">
        <v>0</v>
      </c>
      <c r="V92" s="180">
        <f>ROUND(E92*U92,2)</f>
        <v>0</v>
      </c>
      <c r="W92" s="180"/>
      <c r="X92" s="180" t="s">
        <v>133</v>
      </c>
      <c r="Y92" s="181" t="s">
        <v>134</v>
      </c>
      <c r="Z92" s="148"/>
      <c r="AA92" s="148"/>
      <c r="AB92" s="148"/>
      <c r="AC92" s="148"/>
      <c r="AD92" s="148"/>
      <c r="AE92" s="148"/>
      <c r="AF92" s="148"/>
      <c r="AG92" s="148" t="s">
        <v>135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x14ac:dyDescent="0.2">
      <c r="A93" s="161" t="s">
        <v>126</v>
      </c>
      <c r="B93" s="162" t="s">
        <v>83</v>
      </c>
      <c r="C93" s="183" t="s">
        <v>84</v>
      </c>
      <c r="D93" s="163"/>
      <c r="E93" s="164"/>
      <c r="F93" s="165"/>
      <c r="G93" s="165">
        <f>SUMIF(AG94:AG101,"&lt;&gt;NOR",G94:G101)</f>
        <v>0</v>
      </c>
      <c r="H93" s="165"/>
      <c r="I93" s="165">
        <f>SUM(I94:I101)</f>
        <v>0</v>
      </c>
      <c r="J93" s="165"/>
      <c r="K93" s="165">
        <f>SUM(K94:K101)</f>
        <v>0</v>
      </c>
      <c r="L93" s="165"/>
      <c r="M93" s="165">
        <f>SUM(M94:M101)</f>
        <v>0</v>
      </c>
      <c r="N93" s="164"/>
      <c r="O93" s="164">
        <f>SUM(O94:O101)</f>
        <v>0.06</v>
      </c>
      <c r="P93" s="164"/>
      <c r="Q93" s="164">
        <f>SUM(Q94:Q101)</f>
        <v>0</v>
      </c>
      <c r="R93" s="165"/>
      <c r="S93" s="165"/>
      <c r="T93" s="165"/>
      <c r="U93" s="165"/>
      <c r="V93" s="165">
        <f>SUM(V94:V101)</f>
        <v>8.370000000000001</v>
      </c>
      <c r="W93" s="165"/>
      <c r="X93" s="165"/>
      <c r="Y93" s="166"/>
      <c r="AG93" t="s">
        <v>127</v>
      </c>
    </row>
    <row r="94" spans="1:60" ht="22.5" outlineLevel="1" x14ac:dyDescent="0.2">
      <c r="A94" s="175">
        <v>69</v>
      </c>
      <c r="B94" s="176" t="s">
        <v>288</v>
      </c>
      <c r="C94" s="184" t="s">
        <v>289</v>
      </c>
      <c r="D94" s="177" t="s">
        <v>206</v>
      </c>
      <c r="E94" s="178">
        <v>1</v>
      </c>
      <c r="F94" s="179"/>
      <c r="G94" s="180">
        <f t="shared" ref="G94:G101" si="28">ROUND(E94*F94,2)</f>
        <v>0</v>
      </c>
      <c r="H94" s="179"/>
      <c r="I94" s="180">
        <f t="shared" ref="I94:I101" si="29">ROUND(E94*H94,2)</f>
        <v>0</v>
      </c>
      <c r="J94" s="179"/>
      <c r="K94" s="180">
        <f t="shared" ref="K94:K101" si="30">ROUND(E94*J94,2)</f>
        <v>0</v>
      </c>
      <c r="L94" s="180">
        <v>21</v>
      </c>
      <c r="M94" s="180">
        <f t="shared" ref="M94:M101" si="31">G94*(1+L94/100)</f>
        <v>0</v>
      </c>
      <c r="N94" s="178">
        <v>0</v>
      </c>
      <c r="O94" s="178">
        <f t="shared" ref="O94:O101" si="32">ROUND(E94*N94,2)</f>
        <v>0</v>
      </c>
      <c r="P94" s="178">
        <v>0</v>
      </c>
      <c r="Q94" s="178">
        <f t="shared" ref="Q94:Q101" si="33">ROUND(E94*P94,2)</f>
        <v>0</v>
      </c>
      <c r="R94" s="180"/>
      <c r="S94" s="180" t="s">
        <v>131</v>
      </c>
      <c r="T94" s="180" t="s">
        <v>132</v>
      </c>
      <c r="U94" s="180">
        <v>1.5</v>
      </c>
      <c r="V94" s="180">
        <f t="shared" ref="V94:V101" si="34">ROUND(E94*U94,2)</f>
        <v>1.5</v>
      </c>
      <c r="W94" s="180"/>
      <c r="X94" s="180" t="s">
        <v>133</v>
      </c>
      <c r="Y94" s="181" t="s">
        <v>134</v>
      </c>
      <c r="Z94" s="148"/>
      <c r="AA94" s="148"/>
      <c r="AB94" s="148"/>
      <c r="AC94" s="148"/>
      <c r="AD94" s="148"/>
      <c r="AE94" s="148"/>
      <c r="AF94" s="148"/>
      <c r="AG94" s="148" t="s">
        <v>135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22.5" outlineLevel="1" x14ac:dyDescent="0.2">
      <c r="A95" s="175">
        <v>70</v>
      </c>
      <c r="B95" s="176" t="s">
        <v>290</v>
      </c>
      <c r="C95" s="184" t="s">
        <v>291</v>
      </c>
      <c r="D95" s="177" t="s">
        <v>206</v>
      </c>
      <c r="E95" s="178">
        <v>2</v>
      </c>
      <c r="F95" s="179"/>
      <c r="G95" s="180">
        <f t="shared" si="28"/>
        <v>0</v>
      </c>
      <c r="H95" s="179"/>
      <c r="I95" s="180">
        <f t="shared" si="29"/>
        <v>0</v>
      </c>
      <c r="J95" s="179"/>
      <c r="K95" s="180">
        <f t="shared" si="30"/>
        <v>0</v>
      </c>
      <c r="L95" s="180">
        <v>21</v>
      </c>
      <c r="M95" s="180">
        <f t="shared" si="31"/>
        <v>0</v>
      </c>
      <c r="N95" s="178">
        <v>0</v>
      </c>
      <c r="O95" s="178">
        <f t="shared" si="32"/>
        <v>0</v>
      </c>
      <c r="P95" s="178">
        <v>0</v>
      </c>
      <c r="Q95" s="178">
        <f t="shared" si="33"/>
        <v>0</v>
      </c>
      <c r="R95" s="180"/>
      <c r="S95" s="180" t="s">
        <v>131</v>
      </c>
      <c r="T95" s="180" t="s">
        <v>132</v>
      </c>
      <c r="U95" s="180">
        <v>2.27</v>
      </c>
      <c r="V95" s="180">
        <f t="shared" si="34"/>
        <v>4.54</v>
      </c>
      <c r="W95" s="180"/>
      <c r="X95" s="180" t="s">
        <v>133</v>
      </c>
      <c r="Y95" s="181" t="s">
        <v>134</v>
      </c>
      <c r="Z95" s="148"/>
      <c r="AA95" s="148"/>
      <c r="AB95" s="148"/>
      <c r="AC95" s="148"/>
      <c r="AD95" s="148"/>
      <c r="AE95" s="148"/>
      <c r="AF95" s="148"/>
      <c r="AG95" s="148" t="s">
        <v>135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75">
        <v>71</v>
      </c>
      <c r="B96" s="176" t="s">
        <v>292</v>
      </c>
      <c r="C96" s="184" t="s">
        <v>293</v>
      </c>
      <c r="D96" s="177" t="s">
        <v>206</v>
      </c>
      <c r="E96" s="178">
        <v>3</v>
      </c>
      <c r="F96" s="179"/>
      <c r="G96" s="180">
        <f t="shared" si="28"/>
        <v>0</v>
      </c>
      <c r="H96" s="179"/>
      <c r="I96" s="180">
        <f t="shared" si="29"/>
        <v>0</v>
      </c>
      <c r="J96" s="179"/>
      <c r="K96" s="180">
        <f t="shared" si="30"/>
        <v>0</v>
      </c>
      <c r="L96" s="180">
        <v>21</v>
      </c>
      <c r="M96" s="180">
        <f t="shared" si="31"/>
        <v>0</v>
      </c>
      <c r="N96" s="178">
        <v>0</v>
      </c>
      <c r="O96" s="178">
        <f t="shared" si="32"/>
        <v>0</v>
      </c>
      <c r="P96" s="178">
        <v>0</v>
      </c>
      <c r="Q96" s="178">
        <f t="shared" si="33"/>
        <v>0</v>
      </c>
      <c r="R96" s="180"/>
      <c r="S96" s="180" t="s">
        <v>131</v>
      </c>
      <c r="T96" s="180" t="s">
        <v>132</v>
      </c>
      <c r="U96" s="180">
        <v>0.77500000000000002</v>
      </c>
      <c r="V96" s="180">
        <f t="shared" si="34"/>
        <v>2.33</v>
      </c>
      <c r="W96" s="180"/>
      <c r="X96" s="180" t="s">
        <v>133</v>
      </c>
      <c r="Y96" s="181" t="s">
        <v>134</v>
      </c>
      <c r="Z96" s="148"/>
      <c r="AA96" s="148"/>
      <c r="AB96" s="148"/>
      <c r="AC96" s="148"/>
      <c r="AD96" s="148"/>
      <c r="AE96" s="148"/>
      <c r="AF96" s="148"/>
      <c r="AG96" s="148" t="s">
        <v>135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75">
        <v>72</v>
      </c>
      <c r="B97" s="176" t="s">
        <v>294</v>
      </c>
      <c r="C97" s="184" t="s">
        <v>295</v>
      </c>
      <c r="D97" s="177" t="s">
        <v>206</v>
      </c>
      <c r="E97" s="178">
        <v>1</v>
      </c>
      <c r="F97" s="179"/>
      <c r="G97" s="180">
        <f t="shared" si="28"/>
        <v>0</v>
      </c>
      <c r="H97" s="179"/>
      <c r="I97" s="180">
        <f t="shared" si="29"/>
        <v>0</v>
      </c>
      <c r="J97" s="179"/>
      <c r="K97" s="180">
        <f t="shared" si="30"/>
        <v>0</v>
      </c>
      <c r="L97" s="180">
        <v>21</v>
      </c>
      <c r="M97" s="180">
        <f t="shared" si="31"/>
        <v>0</v>
      </c>
      <c r="N97" s="178">
        <v>0</v>
      </c>
      <c r="O97" s="178">
        <f t="shared" si="32"/>
        <v>0</v>
      </c>
      <c r="P97" s="178">
        <v>0</v>
      </c>
      <c r="Q97" s="178">
        <f t="shared" si="33"/>
        <v>0</v>
      </c>
      <c r="R97" s="180"/>
      <c r="S97" s="180" t="s">
        <v>171</v>
      </c>
      <c r="T97" s="180" t="s">
        <v>132</v>
      </c>
      <c r="U97" s="180">
        <v>0</v>
      </c>
      <c r="V97" s="180">
        <f t="shared" si="34"/>
        <v>0</v>
      </c>
      <c r="W97" s="180"/>
      <c r="X97" s="180" t="s">
        <v>133</v>
      </c>
      <c r="Y97" s="181" t="s">
        <v>134</v>
      </c>
      <c r="Z97" s="148"/>
      <c r="AA97" s="148"/>
      <c r="AB97" s="148"/>
      <c r="AC97" s="148"/>
      <c r="AD97" s="148"/>
      <c r="AE97" s="148"/>
      <c r="AF97" s="148"/>
      <c r="AG97" s="148" t="s">
        <v>135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75">
        <v>73</v>
      </c>
      <c r="B98" s="176" t="s">
        <v>296</v>
      </c>
      <c r="C98" s="184" t="s">
        <v>297</v>
      </c>
      <c r="D98" s="177" t="s">
        <v>206</v>
      </c>
      <c r="E98" s="178">
        <v>3</v>
      </c>
      <c r="F98" s="179"/>
      <c r="G98" s="180">
        <f t="shared" si="28"/>
        <v>0</v>
      </c>
      <c r="H98" s="179"/>
      <c r="I98" s="180">
        <f t="shared" si="29"/>
        <v>0</v>
      </c>
      <c r="J98" s="179"/>
      <c r="K98" s="180">
        <f t="shared" si="30"/>
        <v>0</v>
      </c>
      <c r="L98" s="180">
        <v>21</v>
      </c>
      <c r="M98" s="180">
        <f t="shared" si="31"/>
        <v>0</v>
      </c>
      <c r="N98" s="178">
        <v>8.0000000000000004E-4</v>
      </c>
      <c r="O98" s="178">
        <f t="shared" si="32"/>
        <v>0</v>
      </c>
      <c r="P98" s="178">
        <v>0</v>
      </c>
      <c r="Q98" s="178">
        <f t="shared" si="33"/>
        <v>0</v>
      </c>
      <c r="R98" s="180" t="s">
        <v>160</v>
      </c>
      <c r="S98" s="180" t="s">
        <v>131</v>
      </c>
      <c r="T98" s="180" t="s">
        <v>132</v>
      </c>
      <c r="U98" s="180">
        <v>0</v>
      </c>
      <c r="V98" s="180">
        <f t="shared" si="34"/>
        <v>0</v>
      </c>
      <c r="W98" s="180"/>
      <c r="X98" s="180" t="s">
        <v>161</v>
      </c>
      <c r="Y98" s="181" t="s">
        <v>134</v>
      </c>
      <c r="Z98" s="148"/>
      <c r="AA98" s="148"/>
      <c r="AB98" s="148"/>
      <c r="AC98" s="148"/>
      <c r="AD98" s="148"/>
      <c r="AE98" s="148"/>
      <c r="AF98" s="148"/>
      <c r="AG98" s="148" t="s">
        <v>162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2.5" outlineLevel="1" x14ac:dyDescent="0.2">
      <c r="A99" s="175">
        <v>74</v>
      </c>
      <c r="B99" s="176" t="s">
        <v>298</v>
      </c>
      <c r="C99" s="184" t="s">
        <v>299</v>
      </c>
      <c r="D99" s="177" t="s">
        <v>206</v>
      </c>
      <c r="E99" s="178">
        <v>2</v>
      </c>
      <c r="F99" s="179"/>
      <c r="G99" s="180">
        <f t="shared" si="28"/>
        <v>0</v>
      </c>
      <c r="H99" s="179"/>
      <c r="I99" s="180">
        <f t="shared" si="29"/>
        <v>0</v>
      </c>
      <c r="J99" s="179"/>
      <c r="K99" s="180">
        <f t="shared" si="30"/>
        <v>0</v>
      </c>
      <c r="L99" s="180">
        <v>21</v>
      </c>
      <c r="M99" s="180">
        <f t="shared" si="31"/>
        <v>0</v>
      </c>
      <c r="N99" s="178">
        <v>1.9E-2</v>
      </c>
      <c r="O99" s="178">
        <f t="shared" si="32"/>
        <v>0.04</v>
      </c>
      <c r="P99" s="178">
        <v>0</v>
      </c>
      <c r="Q99" s="178">
        <f t="shared" si="33"/>
        <v>0</v>
      </c>
      <c r="R99" s="180" t="s">
        <v>160</v>
      </c>
      <c r="S99" s="180" t="s">
        <v>131</v>
      </c>
      <c r="T99" s="180" t="s">
        <v>132</v>
      </c>
      <c r="U99" s="180">
        <v>0</v>
      </c>
      <c r="V99" s="180">
        <f t="shared" si="34"/>
        <v>0</v>
      </c>
      <c r="W99" s="180"/>
      <c r="X99" s="180" t="s">
        <v>161</v>
      </c>
      <c r="Y99" s="181" t="s">
        <v>134</v>
      </c>
      <c r="Z99" s="148"/>
      <c r="AA99" s="148"/>
      <c r="AB99" s="148"/>
      <c r="AC99" s="148"/>
      <c r="AD99" s="148"/>
      <c r="AE99" s="148"/>
      <c r="AF99" s="148"/>
      <c r="AG99" s="148" t="s">
        <v>162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22.5" outlineLevel="1" x14ac:dyDescent="0.2">
      <c r="A100" s="168">
        <v>75</v>
      </c>
      <c r="B100" s="169" t="s">
        <v>300</v>
      </c>
      <c r="C100" s="185" t="s">
        <v>301</v>
      </c>
      <c r="D100" s="170" t="s">
        <v>206</v>
      </c>
      <c r="E100" s="171">
        <v>1</v>
      </c>
      <c r="F100" s="172"/>
      <c r="G100" s="173">
        <f t="shared" si="28"/>
        <v>0</v>
      </c>
      <c r="H100" s="172"/>
      <c r="I100" s="173">
        <f t="shared" si="29"/>
        <v>0</v>
      </c>
      <c r="J100" s="172"/>
      <c r="K100" s="173">
        <f t="shared" si="30"/>
        <v>0</v>
      </c>
      <c r="L100" s="173">
        <v>21</v>
      </c>
      <c r="M100" s="173">
        <f t="shared" si="31"/>
        <v>0</v>
      </c>
      <c r="N100" s="171">
        <v>2.1000000000000001E-2</v>
      </c>
      <c r="O100" s="171">
        <f t="shared" si="32"/>
        <v>0.02</v>
      </c>
      <c r="P100" s="171">
        <v>0</v>
      </c>
      <c r="Q100" s="171">
        <f t="shared" si="33"/>
        <v>0</v>
      </c>
      <c r="R100" s="173" t="s">
        <v>160</v>
      </c>
      <c r="S100" s="173" t="s">
        <v>131</v>
      </c>
      <c r="T100" s="173" t="s">
        <v>132</v>
      </c>
      <c r="U100" s="173">
        <v>0</v>
      </c>
      <c r="V100" s="173">
        <f t="shared" si="34"/>
        <v>0</v>
      </c>
      <c r="W100" s="173"/>
      <c r="X100" s="173" t="s">
        <v>161</v>
      </c>
      <c r="Y100" s="174" t="s">
        <v>134</v>
      </c>
      <c r="Z100" s="148"/>
      <c r="AA100" s="148"/>
      <c r="AB100" s="148"/>
      <c r="AC100" s="148"/>
      <c r="AD100" s="148"/>
      <c r="AE100" s="148"/>
      <c r="AF100" s="148"/>
      <c r="AG100" s="148" t="s">
        <v>162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">
      <c r="A101" s="155">
        <v>76</v>
      </c>
      <c r="B101" s="156" t="s">
        <v>302</v>
      </c>
      <c r="C101" s="186" t="s">
        <v>303</v>
      </c>
      <c r="D101" s="157" t="s">
        <v>0</v>
      </c>
      <c r="E101" s="182"/>
      <c r="F101" s="160"/>
      <c r="G101" s="159">
        <f t="shared" si="28"/>
        <v>0</v>
      </c>
      <c r="H101" s="160"/>
      <c r="I101" s="159">
        <f t="shared" si="29"/>
        <v>0</v>
      </c>
      <c r="J101" s="160"/>
      <c r="K101" s="159">
        <f t="shared" si="30"/>
        <v>0</v>
      </c>
      <c r="L101" s="159">
        <v>21</v>
      </c>
      <c r="M101" s="159">
        <f t="shared" si="31"/>
        <v>0</v>
      </c>
      <c r="N101" s="158">
        <v>0</v>
      </c>
      <c r="O101" s="158">
        <f t="shared" si="32"/>
        <v>0</v>
      </c>
      <c r="P101" s="158">
        <v>0</v>
      </c>
      <c r="Q101" s="158">
        <f t="shared" si="33"/>
        <v>0</v>
      </c>
      <c r="R101" s="159"/>
      <c r="S101" s="159" t="s">
        <v>131</v>
      </c>
      <c r="T101" s="159" t="s">
        <v>131</v>
      </c>
      <c r="U101" s="159">
        <v>0</v>
      </c>
      <c r="V101" s="159">
        <f t="shared" si="34"/>
        <v>0</v>
      </c>
      <c r="W101" s="159"/>
      <c r="X101" s="159" t="s">
        <v>239</v>
      </c>
      <c r="Y101" s="159" t="s">
        <v>134</v>
      </c>
      <c r="Z101" s="148"/>
      <c r="AA101" s="148"/>
      <c r="AB101" s="148"/>
      <c r="AC101" s="148"/>
      <c r="AD101" s="148"/>
      <c r="AE101" s="148"/>
      <c r="AF101" s="148"/>
      <c r="AG101" s="148" t="s">
        <v>240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x14ac:dyDescent="0.2">
      <c r="A102" s="161" t="s">
        <v>126</v>
      </c>
      <c r="B102" s="162" t="s">
        <v>85</v>
      </c>
      <c r="C102" s="183" t="s">
        <v>86</v>
      </c>
      <c r="D102" s="163"/>
      <c r="E102" s="164"/>
      <c r="F102" s="165"/>
      <c r="G102" s="165">
        <f>SUMIF(AG103:AG106,"&lt;&gt;NOR",G103:G106)</f>
        <v>0</v>
      </c>
      <c r="H102" s="165"/>
      <c r="I102" s="165">
        <f>SUM(I103:I106)</f>
        <v>0</v>
      </c>
      <c r="J102" s="165"/>
      <c r="K102" s="165">
        <f>SUM(K103:K106)</f>
        <v>0</v>
      </c>
      <c r="L102" s="165"/>
      <c r="M102" s="165">
        <f>SUM(M103:M106)</f>
        <v>0</v>
      </c>
      <c r="N102" s="164"/>
      <c r="O102" s="164">
        <f>SUM(O103:O106)</f>
        <v>0.18000000000000002</v>
      </c>
      <c r="P102" s="164"/>
      <c r="Q102" s="164">
        <f>SUM(Q103:Q106)</f>
        <v>0</v>
      </c>
      <c r="R102" s="165"/>
      <c r="S102" s="165"/>
      <c r="T102" s="165"/>
      <c r="U102" s="165"/>
      <c r="V102" s="165">
        <f>SUM(V103:V106)</f>
        <v>16.77</v>
      </c>
      <c r="W102" s="165"/>
      <c r="X102" s="165"/>
      <c r="Y102" s="166"/>
      <c r="AG102" t="s">
        <v>127</v>
      </c>
    </row>
    <row r="103" spans="1:60" ht="22.5" outlineLevel="1" x14ac:dyDescent="0.2">
      <c r="A103" s="175">
        <v>77</v>
      </c>
      <c r="B103" s="176" t="s">
        <v>304</v>
      </c>
      <c r="C103" s="184" t="s">
        <v>305</v>
      </c>
      <c r="D103" s="177" t="s">
        <v>157</v>
      </c>
      <c r="E103" s="178">
        <v>43</v>
      </c>
      <c r="F103" s="179"/>
      <c r="G103" s="180">
        <f>ROUND(E103*F103,2)</f>
        <v>0</v>
      </c>
      <c r="H103" s="179"/>
      <c r="I103" s="180">
        <f>ROUND(E103*H103,2)</f>
        <v>0</v>
      </c>
      <c r="J103" s="179"/>
      <c r="K103" s="180">
        <f>ROUND(E103*J103,2)</f>
        <v>0</v>
      </c>
      <c r="L103" s="180">
        <v>21</v>
      </c>
      <c r="M103" s="180">
        <f>G103*(1+L103/100)</f>
        <v>0</v>
      </c>
      <c r="N103" s="178">
        <v>3.2000000000000003E-4</v>
      </c>
      <c r="O103" s="178">
        <f>ROUND(E103*N103,2)</f>
        <v>0.01</v>
      </c>
      <c r="P103" s="178">
        <v>0</v>
      </c>
      <c r="Q103" s="178">
        <f>ROUND(E103*P103,2)</f>
        <v>0</v>
      </c>
      <c r="R103" s="180"/>
      <c r="S103" s="180" t="s">
        <v>131</v>
      </c>
      <c r="T103" s="180" t="s">
        <v>132</v>
      </c>
      <c r="U103" s="180">
        <v>0.23599999999999999</v>
      </c>
      <c r="V103" s="180">
        <f>ROUND(E103*U103,2)</f>
        <v>10.15</v>
      </c>
      <c r="W103" s="180"/>
      <c r="X103" s="180" t="s">
        <v>133</v>
      </c>
      <c r="Y103" s="181" t="s">
        <v>134</v>
      </c>
      <c r="Z103" s="148"/>
      <c r="AA103" s="148"/>
      <c r="AB103" s="148"/>
      <c r="AC103" s="148"/>
      <c r="AD103" s="148"/>
      <c r="AE103" s="148"/>
      <c r="AF103" s="148"/>
      <c r="AG103" s="148" t="s">
        <v>135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1" x14ac:dyDescent="0.2">
      <c r="A104" s="175">
        <v>78</v>
      </c>
      <c r="B104" s="176" t="s">
        <v>306</v>
      </c>
      <c r="C104" s="184" t="s">
        <v>307</v>
      </c>
      <c r="D104" s="177" t="s">
        <v>157</v>
      </c>
      <c r="E104" s="178">
        <v>43</v>
      </c>
      <c r="F104" s="179"/>
      <c r="G104" s="180">
        <f>ROUND(E104*F104,2)</f>
        <v>0</v>
      </c>
      <c r="H104" s="179"/>
      <c r="I104" s="180">
        <f>ROUND(E104*H104,2)</f>
        <v>0</v>
      </c>
      <c r="J104" s="179"/>
      <c r="K104" s="180">
        <f>ROUND(E104*J104,2)</f>
        <v>0</v>
      </c>
      <c r="L104" s="180">
        <v>21</v>
      </c>
      <c r="M104" s="180">
        <f>G104*(1+L104/100)</f>
        <v>0</v>
      </c>
      <c r="N104" s="178">
        <v>0</v>
      </c>
      <c r="O104" s="178">
        <f>ROUND(E104*N104,2)</f>
        <v>0</v>
      </c>
      <c r="P104" s="178">
        <v>0</v>
      </c>
      <c r="Q104" s="178">
        <f>ROUND(E104*P104,2)</f>
        <v>0</v>
      </c>
      <c r="R104" s="180"/>
      <c r="S104" s="180" t="s">
        <v>131</v>
      </c>
      <c r="T104" s="180" t="s">
        <v>132</v>
      </c>
      <c r="U104" s="180">
        <v>0.154</v>
      </c>
      <c r="V104" s="180">
        <f>ROUND(E104*U104,2)</f>
        <v>6.62</v>
      </c>
      <c r="W104" s="180"/>
      <c r="X104" s="180" t="s">
        <v>133</v>
      </c>
      <c r="Y104" s="181" t="s">
        <v>134</v>
      </c>
      <c r="Z104" s="148"/>
      <c r="AA104" s="148"/>
      <c r="AB104" s="148"/>
      <c r="AC104" s="148"/>
      <c r="AD104" s="148"/>
      <c r="AE104" s="148"/>
      <c r="AF104" s="148"/>
      <c r="AG104" s="148" t="s">
        <v>135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1" x14ac:dyDescent="0.2">
      <c r="A105" s="168">
        <v>79</v>
      </c>
      <c r="B105" s="169" t="s">
        <v>308</v>
      </c>
      <c r="C105" s="185" t="s">
        <v>309</v>
      </c>
      <c r="D105" s="170" t="s">
        <v>152</v>
      </c>
      <c r="E105" s="171">
        <v>9</v>
      </c>
      <c r="F105" s="172"/>
      <c r="G105" s="173">
        <f>ROUND(E105*F105,2)</f>
        <v>0</v>
      </c>
      <c r="H105" s="172"/>
      <c r="I105" s="173">
        <f>ROUND(E105*H105,2)</f>
        <v>0</v>
      </c>
      <c r="J105" s="172"/>
      <c r="K105" s="173">
        <f>ROUND(E105*J105,2)</f>
        <v>0</v>
      </c>
      <c r="L105" s="173">
        <v>21</v>
      </c>
      <c r="M105" s="173">
        <f>G105*(1+L105/100)</f>
        <v>0</v>
      </c>
      <c r="N105" s="171">
        <v>1.9199999999999998E-2</v>
      </c>
      <c r="O105" s="171">
        <f>ROUND(E105*N105,2)</f>
        <v>0.17</v>
      </c>
      <c r="P105" s="171">
        <v>0</v>
      </c>
      <c r="Q105" s="171">
        <f>ROUND(E105*P105,2)</f>
        <v>0</v>
      </c>
      <c r="R105" s="173" t="s">
        <v>160</v>
      </c>
      <c r="S105" s="173" t="s">
        <v>310</v>
      </c>
      <c r="T105" s="173" t="s">
        <v>132</v>
      </c>
      <c r="U105" s="173">
        <v>0</v>
      </c>
      <c r="V105" s="173">
        <f>ROUND(E105*U105,2)</f>
        <v>0</v>
      </c>
      <c r="W105" s="173"/>
      <c r="X105" s="173" t="s">
        <v>161</v>
      </c>
      <c r="Y105" s="174" t="s">
        <v>134</v>
      </c>
      <c r="Z105" s="148"/>
      <c r="AA105" s="148"/>
      <c r="AB105" s="148"/>
      <c r="AC105" s="148"/>
      <c r="AD105" s="148"/>
      <c r="AE105" s="148"/>
      <c r="AF105" s="148"/>
      <c r="AG105" s="148" t="s">
        <v>162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">
      <c r="A106" s="155">
        <v>80</v>
      </c>
      <c r="B106" s="156" t="s">
        <v>311</v>
      </c>
      <c r="C106" s="186" t="s">
        <v>312</v>
      </c>
      <c r="D106" s="157" t="s">
        <v>0</v>
      </c>
      <c r="E106" s="182"/>
      <c r="F106" s="160"/>
      <c r="G106" s="159">
        <f>ROUND(E106*F106,2)</f>
        <v>0</v>
      </c>
      <c r="H106" s="160"/>
      <c r="I106" s="159">
        <f>ROUND(E106*H106,2)</f>
        <v>0</v>
      </c>
      <c r="J106" s="160"/>
      <c r="K106" s="159">
        <f>ROUND(E106*J106,2)</f>
        <v>0</v>
      </c>
      <c r="L106" s="159">
        <v>21</v>
      </c>
      <c r="M106" s="159">
        <f>G106*(1+L106/100)</f>
        <v>0</v>
      </c>
      <c r="N106" s="158">
        <v>0</v>
      </c>
      <c r="O106" s="158">
        <f>ROUND(E106*N106,2)</f>
        <v>0</v>
      </c>
      <c r="P106" s="158">
        <v>0</v>
      </c>
      <c r="Q106" s="158">
        <f>ROUND(E106*P106,2)</f>
        <v>0</v>
      </c>
      <c r="R106" s="159"/>
      <c r="S106" s="159" t="s">
        <v>131</v>
      </c>
      <c r="T106" s="159" t="s">
        <v>131</v>
      </c>
      <c r="U106" s="159">
        <v>0</v>
      </c>
      <c r="V106" s="159">
        <f>ROUND(E106*U106,2)</f>
        <v>0</v>
      </c>
      <c r="W106" s="159"/>
      <c r="X106" s="159" t="s">
        <v>239</v>
      </c>
      <c r="Y106" s="159" t="s">
        <v>134</v>
      </c>
      <c r="Z106" s="148"/>
      <c r="AA106" s="148"/>
      <c r="AB106" s="148"/>
      <c r="AC106" s="148"/>
      <c r="AD106" s="148"/>
      <c r="AE106" s="148"/>
      <c r="AF106" s="148"/>
      <c r="AG106" s="148" t="s">
        <v>240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x14ac:dyDescent="0.2">
      <c r="A107" s="161" t="s">
        <v>126</v>
      </c>
      <c r="B107" s="162" t="s">
        <v>87</v>
      </c>
      <c r="C107" s="183" t="s">
        <v>88</v>
      </c>
      <c r="D107" s="163"/>
      <c r="E107" s="164"/>
      <c r="F107" s="165"/>
      <c r="G107" s="165">
        <f>SUMIF(AG108:AG111,"&lt;&gt;NOR",G108:G111)</f>
        <v>0</v>
      </c>
      <c r="H107" s="165"/>
      <c r="I107" s="165">
        <f>SUM(I108:I111)</f>
        <v>0</v>
      </c>
      <c r="J107" s="165"/>
      <c r="K107" s="165">
        <f>SUM(K108:K111)</f>
        <v>0</v>
      </c>
      <c r="L107" s="165"/>
      <c r="M107" s="165">
        <f>SUM(M108:M111)</f>
        <v>0</v>
      </c>
      <c r="N107" s="164"/>
      <c r="O107" s="164">
        <f>SUM(O108:O111)</f>
        <v>0.35000000000000003</v>
      </c>
      <c r="P107" s="164"/>
      <c r="Q107" s="164">
        <f>SUM(Q108:Q111)</f>
        <v>0</v>
      </c>
      <c r="R107" s="165"/>
      <c r="S107" s="165"/>
      <c r="T107" s="165"/>
      <c r="U107" s="165"/>
      <c r="V107" s="165">
        <f>SUM(V108:V111)</f>
        <v>26.75</v>
      </c>
      <c r="W107" s="165"/>
      <c r="X107" s="165"/>
      <c r="Y107" s="166"/>
      <c r="AG107" t="s">
        <v>127</v>
      </c>
    </row>
    <row r="108" spans="1:60" ht="22.5" outlineLevel="1" x14ac:dyDescent="0.2">
      <c r="A108" s="175">
        <v>81</v>
      </c>
      <c r="B108" s="176" t="s">
        <v>313</v>
      </c>
      <c r="C108" s="184" t="s">
        <v>314</v>
      </c>
      <c r="D108" s="177" t="s">
        <v>152</v>
      </c>
      <c r="E108" s="178">
        <v>68.5</v>
      </c>
      <c r="F108" s="179"/>
      <c r="G108" s="180">
        <f>ROUND(E108*F108,2)</f>
        <v>0</v>
      </c>
      <c r="H108" s="179"/>
      <c r="I108" s="180">
        <f>ROUND(E108*H108,2)</f>
        <v>0</v>
      </c>
      <c r="J108" s="179"/>
      <c r="K108" s="180">
        <f>ROUND(E108*J108,2)</f>
        <v>0</v>
      </c>
      <c r="L108" s="180">
        <v>21</v>
      </c>
      <c r="M108" s="180">
        <f>G108*(1+L108/100)</f>
        <v>0</v>
      </c>
      <c r="N108" s="178">
        <v>2.5000000000000001E-4</v>
      </c>
      <c r="O108" s="178">
        <f>ROUND(E108*N108,2)</f>
        <v>0.02</v>
      </c>
      <c r="P108" s="178">
        <v>0</v>
      </c>
      <c r="Q108" s="178">
        <f>ROUND(E108*P108,2)</f>
        <v>0</v>
      </c>
      <c r="R108" s="180"/>
      <c r="S108" s="180" t="s">
        <v>131</v>
      </c>
      <c r="T108" s="180" t="s">
        <v>132</v>
      </c>
      <c r="U108" s="180">
        <v>0.38</v>
      </c>
      <c r="V108" s="180">
        <f>ROUND(E108*U108,2)</f>
        <v>26.03</v>
      </c>
      <c r="W108" s="180"/>
      <c r="X108" s="180" t="s">
        <v>133</v>
      </c>
      <c r="Y108" s="181" t="s">
        <v>134</v>
      </c>
      <c r="Z108" s="148"/>
      <c r="AA108" s="148"/>
      <c r="AB108" s="148"/>
      <c r="AC108" s="148"/>
      <c r="AD108" s="148"/>
      <c r="AE108" s="148"/>
      <c r="AF108" s="148"/>
      <c r="AG108" s="148" t="s">
        <v>135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ht="22.5" outlineLevel="1" x14ac:dyDescent="0.2">
      <c r="A109" s="175">
        <v>82</v>
      </c>
      <c r="B109" s="176" t="s">
        <v>315</v>
      </c>
      <c r="C109" s="184" t="s">
        <v>316</v>
      </c>
      <c r="D109" s="177" t="s">
        <v>157</v>
      </c>
      <c r="E109" s="178">
        <v>4.8</v>
      </c>
      <c r="F109" s="179"/>
      <c r="G109" s="180">
        <f>ROUND(E109*F109,2)</f>
        <v>0</v>
      </c>
      <c r="H109" s="179"/>
      <c r="I109" s="180">
        <f>ROUND(E109*H109,2)</f>
        <v>0</v>
      </c>
      <c r="J109" s="179"/>
      <c r="K109" s="180">
        <f>ROUND(E109*J109,2)</f>
        <v>0</v>
      </c>
      <c r="L109" s="180">
        <v>21</v>
      </c>
      <c r="M109" s="180">
        <f>G109*(1+L109/100)</f>
        <v>0</v>
      </c>
      <c r="N109" s="178">
        <v>2.5999999999999998E-4</v>
      </c>
      <c r="O109" s="178">
        <f>ROUND(E109*N109,2)</f>
        <v>0</v>
      </c>
      <c r="P109" s="178">
        <v>0</v>
      </c>
      <c r="Q109" s="178">
        <f>ROUND(E109*P109,2)</f>
        <v>0</v>
      </c>
      <c r="R109" s="180"/>
      <c r="S109" s="180" t="s">
        <v>131</v>
      </c>
      <c r="T109" s="180" t="s">
        <v>131</v>
      </c>
      <c r="U109" s="180">
        <v>0.15</v>
      </c>
      <c r="V109" s="180">
        <f>ROUND(E109*U109,2)</f>
        <v>0.72</v>
      </c>
      <c r="W109" s="180"/>
      <c r="X109" s="180" t="s">
        <v>133</v>
      </c>
      <c r="Y109" s="181" t="s">
        <v>134</v>
      </c>
      <c r="Z109" s="148"/>
      <c r="AA109" s="148"/>
      <c r="AB109" s="148"/>
      <c r="AC109" s="148"/>
      <c r="AD109" s="148"/>
      <c r="AE109" s="148"/>
      <c r="AF109" s="148"/>
      <c r="AG109" s="148" t="s">
        <v>135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">
      <c r="A110" s="168">
        <v>83</v>
      </c>
      <c r="B110" s="169" t="s">
        <v>317</v>
      </c>
      <c r="C110" s="185" t="s">
        <v>318</v>
      </c>
      <c r="D110" s="170" t="s">
        <v>152</v>
      </c>
      <c r="E110" s="171">
        <v>75</v>
      </c>
      <c r="F110" s="172"/>
      <c r="G110" s="173">
        <f>ROUND(E110*F110,2)</f>
        <v>0</v>
      </c>
      <c r="H110" s="172"/>
      <c r="I110" s="173">
        <f>ROUND(E110*H110,2)</f>
        <v>0</v>
      </c>
      <c r="J110" s="172"/>
      <c r="K110" s="173">
        <f>ROUND(E110*J110,2)</f>
        <v>0</v>
      </c>
      <c r="L110" s="173">
        <v>21</v>
      </c>
      <c r="M110" s="173">
        <f>G110*(1+L110/100)</f>
        <v>0</v>
      </c>
      <c r="N110" s="171">
        <v>4.3499999999999997E-3</v>
      </c>
      <c r="O110" s="171">
        <f>ROUND(E110*N110,2)</f>
        <v>0.33</v>
      </c>
      <c r="P110" s="171">
        <v>0</v>
      </c>
      <c r="Q110" s="171">
        <f>ROUND(E110*P110,2)</f>
        <v>0</v>
      </c>
      <c r="R110" s="173" t="s">
        <v>160</v>
      </c>
      <c r="S110" s="173" t="s">
        <v>131</v>
      </c>
      <c r="T110" s="173" t="s">
        <v>132</v>
      </c>
      <c r="U110" s="173">
        <v>0</v>
      </c>
      <c r="V110" s="173">
        <f>ROUND(E110*U110,2)</f>
        <v>0</v>
      </c>
      <c r="W110" s="173"/>
      <c r="X110" s="173" t="s">
        <v>161</v>
      </c>
      <c r="Y110" s="174" t="s">
        <v>134</v>
      </c>
      <c r="Z110" s="148"/>
      <c r="AA110" s="148"/>
      <c r="AB110" s="148"/>
      <c r="AC110" s="148"/>
      <c r="AD110" s="148"/>
      <c r="AE110" s="148"/>
      <c r="AF110" s="148"/>
      <c r="AG110" s="148" t="s">
        <v>162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 x14ac:dyDescent="0.2">
      <c r="A111" s="155">
        <v>84</v>
      </c>
      <c r="B111" s="156" t="s">
        <v>319</v>
      </c>
      <c r="C111" s="186" t="s">
        <v>320</v>
      </c>
      <c r="D111" s="157" t="s">
        <v>0</v>
      </c>
      <c r="E111" s="182"/>
      <c r="F111" s="160"/>
      <c r="G111" s="159">
        <f>ROUND(E111*F111,2)</f>
        <v>0</v>
      </c>
      <c r="H111" s="160"/>
      <c r="I111" s="159">
        <f>ROUND(E111*H111,2)</f>
        <v>0</v>
      </c>
      <c r="J111" s="160"/>
      <c r="K111" s="159">
        <f>ROUND(E111*J111,2)</f>
        <v>0</v>
      </c>
      <c r="L111" s="159">
        <v>21</v>
      </c>
      <c r="M111" s="159">
        <f>G111*(1+L111/100)</f>
        <v>0</v>
      </c>
      <c r="N111" s="158">
        <v>0</v>
      </c>
      <c r="O111" s="158">
        <f>ROUND(E111*N111,2)</f>
        <v>0</v>
      </c>
      <c r="P111" s="158">
        <v>0</v>
      </c>
      <c r="Q111" s="158">
        <f>ROUND(E111*P111,2)</f>
        <v>0</v>
      </c>
      <c r="R111" s="159"/>
      <c r="S111" s="159" t="s">
        <v>131</v>
      </c>
      <c r="T111" s="159" t="s">
        <v>131</v>
      </c>
      <c r="U111" s="159">
        <v>0</v>
      </c>
      <c r="V111" s="159">
        <f>ROUND(E111*U111,2)</f>
        <v>0</v>
      </c>
      <c r="W111" s="159"/>
      <c r="X111" s="159" t="s">
        <v>239</v>
      </c>
      <c r="Y111" s="159" t="s">
        <v>134</v>
      </c>
      <c r="Z111" s="148"/>
      <c r="AA111" s="148"/>
      <c r="AB111" s="148"/>
      <c r="AC111" s="148"/>
      <c r="AD111" s="148"/>
      <c r="AE111" s="148"/>
      <c r="AF111" s="148"/>
      <c r="AG111" s="148" t="s">
        <v>240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x14ac:dyDescent="0.2">
      <c r="A112" s="161" t="s">
        <v>126</v>
      </c>
      <c r="B112" s="162" t="s">
        <v>89</v>
      </c>
      <c r="C112" s="183" t="s">
        <v>90</v>
      </c>
      <c r="D112" s="163"/>
      <c r="E112" s="164"/>
      <c r="F112" s="165"/>
      <c r="G112" s="165">
        <f>SUMIF(AG113:AG117,"&lt;&gt;NOR",G113:G117)</f>
        <v>0</v>
      </c>
      <c r="H112" s="165"/>
      <c r="I112" s="165">
        <f>SUM(I113:I117)</f>
        <v>0</v>
      </c>
      <c r="J112" s="165"/>
      <c r="K112" s="165">
        <f>SUM(K113:K117)</f>
        <v>0</v>
      </c>
      <c r="L112" s="165"/>
      <c r="M112" s="165">
        <f>SUM(M113:M117)</f>
        <v>0</v>
      </c>
      <c r="N112" s="164"/>
      <c r="O112" s="164">
        <f>SUM(O113:O117)</f>
        <v>0.09</v>
      </c>
      <c r="P112" s="164"/>
      <c r="Q112" s="164">
        <f>SUM(Q113:Q117)</f>
        <v>0</v>
      </c>
      <c r="R112" s="165"/>
      <c r="S112" s="165"/>
      <c r="T112" s="165"/>
      <c r="U112" s="165"/>
      <c r="V112" s="165">
        <f>SUM(V113:V117)</f>
        <v>28.919999999999998</v>
      </c>
      <c r="W112" s="165"/>
      <c r="X112" s="165"/>
      <c r="Y112" s="166"/>
      <c r="AG112" t="s">
        <v>127</v>
      </c>
    </row>
    <row r="113" spans="1:60" outlineLevel="1" x14ac:dyDescent="0.2">
      <c r="A113" s="175">
        <v>85</v>
      </c>
      <c r="B113" s="176" t="s">
        <v>321</v>
      </c>
      <c r="C113" s="184" t="s">
        <v>322</v>
      </c>
      <c r="D113" s="177" t="s">
        <v>152</v>
      </c>
      <c r="E113" s="178">
        <v>18.5</v>
      </c>
      <c r="F113" s="179"/>
      <c r="G113" s="180">
        <f>ROUND(E113*F113,2)</f>
        <v>0</v>
      </c>
      <c r="H113" s="179"/>
      <c r="I113" s="180">
        <f>ROUND(E113*H113,2)</f>
        <v>0</v>
      </c>
      <c r="J113" s="179"/>
      <c r="K113" s="180">
        <f>ROUND(E113*J113,2)</f>
        <v>0</v>
      </c>
      <c r="L113" s="180">
        <v>21</v>
      </c>
      <c r="M113" s="180">
        <f>G113*(1+L113/100)</f>
        <v>0</v>
      </c>
      <c r="N113" s="178">
        <v>2.1000000000000001E-4</v>
      </c>
      <c r="O113" s="178">
        <f>ROUND(E113*N113,2)</f>
        <v>0</v>
      </c>
      <c r="P113" s="178">
        <v>0</v>
      </c>
      <c r="Q113" s="178">
        <f>ROUND(E113*P113,2)</f>
        <v>0</v>
      </c>
      <c r="R113" s="180"/>
      <c r="S113" s="180" t="s">
        <v>131</v>
      </c>
      <c r="T113" s="180" t="s">
        <v>132</v>
      </c>
      <c r="U113" s="180">
        <v>0.05</v>
      </c>
      <c r="V113" s="180">
        <f>ROUND(E113*U113,2)</f>
        <v>0.93</v>
      </c>
      <c r="W113" s="180"/>
      <c r="X113" s="180" t="s">
        <v>133</v>
      </c>
      <c r="Y113" s="181" t="s">
        <v>134</v>
      </c>
      <c r="Z113" s="148"/>
      <c r="AA113" s="148"/>
      <c r="AB113" s="148"/>
      <c r="AC113" s="148"/>
      <c r="AD113" s="148"/>
      <c r="AE113" s="148"/>
      <c r="AF113" s="148"/>
      <c r="AG113" s="148" t="s">
        <v>135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">
      <c r="A114" s="175">
        <v>86</v>
      </c>
      <c r="B114" s="176" t="s">
        <v>323</v>
      </c>
      <c r="C114" s="184" t="s">
        <v>324</v>
      </c>
      <c r="D114" s="177" t="s">
        <v>152</v>
      </c>
      <c r="E114" s="178">
        <v>18.5</v>
      </c>
      <c r="F114" s="179"/>
      <c r="G114" s="180">
        <f>ROUND(E114*F114,2)</f>
        <v>0</v>
      </c>
      <c r="H114" s="179"/>
      <c r="I114" s="180">
        <f>ROUND(E114*H114,2)</f>
        <v>0</v>
      </c>
      <c r="J114" s="179"/>
      <c r="K114" s="180">
        <f>ROUND(E114*J114,2)</f>
        <v>0</v>
      </c>
      <c r="L114" s="180">
        <v>21</v>
      </c>
      <c r="M114" s="180">
        <f>G114*(1+L114/100)</f>
        <v>0</v>
      </c>
      <c r="N114" s="178">
        <v>5.0299999999999997E-3</v>
      </c>
      <c r="O114" s="178">
        <f>ROUND(E114*N114,2)</f>
        <v>0.09</v>
      </c>
      <c r="P114" s="178">
        <v>0</v>
      </c>
      <c r="Q114" s="178">
        <f>ROUND(E114*P114,2)</f>
        <v>0</v>
      </c>
      <c r="R114" s="180"/>
      <c r="S114" s="180" t="s">
        <v>131</v>
      </c>
      <c r="T114" s="180" t="s">
        <v>132</v>
      </c>
      <c r="U114" s="180">
        <v>1.448</v>
      </c>
      <c r="V114" s="180">
        <f>ROUND(E114*U114,2)</f>
        <v>26.79</v>
      </c>
      <c r="W114" s="180"/>
      <c r="X114" s="180" t="s">
        <v>133</v>
      </c>
      <c r="Y114" s="181" t="s">
        <v>134</v>
      </c>
      <c r="Z114" s="148"/>
      <c r="AA114" s="148"/>
      <c r="AB114" s="148"/>
      <c r="AC114" s="148"/>
      <c r="AD114" s="148"/>
      <c r="AE114" s="148"/>
      <c r="AF114" s="148"/>
      <c r="AG114" s="148" t="s">
        <v>135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">
      <c r="A115" s="175">
        <v>87</v>
      </c>
      <c r="B115" s="176" t="s">
        <v>325</v>
      </c>
      <c r="C115" s="184" t="s">
        <v>326</v>
      </c>
      <c r="D115" s="177" t="s">
        <v>157</v>
      </c>
      <c r="E115" s="178">
        <v>10</v>
      </c>
      <c r="F115" s="179"/>
      <c r="G115" s="180">
        <f>ROUND(E115*F115,2)</f>
        <v>0</v>
      </c>
      <c r="H115" s="179"/>
      <c r="I115" s="180">
        <f>ROUND(E115*H115,2)</f>
        <v>0</v>
      </c>
      <c r="J115" s="179"/>
      <c r="K115" s="180">
        <f>ROUND(E115*J115,2)</f>
        <v>0</v>
      </c>
      <c r="L115" s="180">
        <v>21</v>
      </c>
      <c r="M115" s="180">
        <f>G115*(1+L115/100)</f>
        <v>0</v>
      </c>
      <c r="N115" s="178">
        <v>1E-4</v>
      </c>
      <c r="O115" s="178">
        <f>ROUND(E115*N115,2)</f>
        <v>0</v>
      </c>
      <c r="P115" s="178">
        <v>0</v>
      </c>
      <c r="Q115" s="178">
        <f>ROUND(E115*P115,2)</f>
        <v>0</v>
      </c>
      <c r="R115" s="180"/>
      <c r="S115" s="180" t="s">
        <v>131</v>
      </c>
      <c r="T115" s="180" t="s">
        <v>132</v>
      </c>
      <c r="U115" s="180">
        <v>0.12</v>
      </c>
      <c r="V115" s="180">
        <f>ROUND(E115*U115,2)</f>
        <v>1.2</v>
      </c>
      <c r="W115" s="180"/>
      <c r="X115" s="180" t="s">
        <v>133</v>
      </c>
      <c r="Y115" s="181" t="s">
        <v>134</v>
      </c>
      <c r="Z115" s="148"/>
      <c r="AA115" s="148"/>
      <c r="AB115" s="148"/>
      <c r="AC115" s="148"/>
      <c r="AD115" s="148"/>
      <c r="AE115" s="148"/>
      <c r="AF115" s="148"/>
      <c r="AG115" s="148" t="s">
        <v>135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68">
        <v>88</v>
      </c>
      <c r="B116" s="169" t="s">
        <v>327</v>
      </c>
      <c r="C116" s="185" t="s">
        <v>328</v>
      </c>
      <c r="D116" s="170" t="s">
        <v>152</v>
      </c>
      <c r="E116" s="171">
        <v>21</v>
      </c>
      <c r="F116" s="172"/>
      <c r="G116" s="173">
        <f>ROUND(E116*F116,2)</f>
        <v>0</v>
      </c>
      <c r="H116" s="172"/>
      <c r="I116" s="173">
        <f>ROUND(E116*H116,2)</f>
        <v>0</v>
      </c>
      <c r="J116" s="172"/>
      <c r="K116" s="173">
        <f>ROUND(E116*J116,2)</f>
        <v>0</v>
      </c>
      <c r="L116" s="173">
        <v>21</v>
      </c>
      <c r="M116" s="173">
        <f>G116*(1+L116/100)</f>
        <v>0</v>
      </c>
      <c r="N116" s="171">
        <v>0</v>
      </c>
      <c r="O116" s="171">
        <f>ROUND(E116*N116,2)</f>
        <v>0</v>
      </c>
      <c r="P116" s="171">
        <v>0</v>
      </c>
      <c r="Q116" s="171">
        <f>ROUND(E116*P116,2)</f>
        <v>0</v>
      </c>
      <c r="R116" s="173"/>
      <c r="S116" s="173" t="s">
        <v>171</v>
      </c>
      <c r="T116" s="173" t="s">
        <v>132</v>
      </c>
      <c r="U116" s="173">
        <v>0</v>
      </c>
      <c r="V116" s="173">
        <f>ROUND(E116*U116,2)</f>
        <v>0</v>
      </c>
      <c r="W116" s="173"/>
      <c r="X116" s="173" t="s">
        <v>133</v>
      </c>
      <c r="Y116" s="174" t="s">
        <v>134</v>
      </c>
      <c r="Z116" s="148"/>
      <c r="AA116" s="148"/>
      <c r="AB116" s="148"/>
      <c r="AC116" s="148"/>
      <c r="AD116" s="148"/>
      <c r="AE116" s="148"/>
      <c r="AF116" s="148"/>
      <c r="AG116" s="148" t="s">
        <v>135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">
      <c r="A117" s="155">
        <v>89</v>
      </c>
      <c r="B117" s="156" t="s">
        <v>329</v>
      </c>
      <c r="C117" s="186" t="s">
        <v>330</v>
      </c>
      <c r="D117" s="157" t="s">
        <v>0</v>
      </c>
      <c r="E117" s="182"/>
      <c r="F117" s="160"/>
      <c r="G117" s="159">
        <f>ROUND(E117*F117,2)</f>
        <v>0</v>
      </c>
      <c r="H117" s="160"/>
      <c r="I117" s="159">
        <f>ROUND(E117*H117,2)</f>
        <v>0</v>
      </c>
      <c r="J117" s="160"/>
      <c r="K117" s="159">
        <f>ROUND(E117*J117,2)</f>
        <v>0</v>
      </c>
      <c r="L117" s="159">
        <v>21</v>
      </c>
      <c r="M117" s="159">
        <f>G117*(1+L117/100)</f>
        <v>0</v>
      </c>
      <c r="N117" s="158">
        <v>0</v>
      </c>
      <c r="O117" s="158">
        <f>ROUND(E117*N117,2)</f>
        <v>0</v>
      </c>
      <c r="P117" s="158">
        <v>0</v>
      </c>
      <c r="Q117" s="158">
        <f>ROUND(E117*P117,2)</f>
        <v>0</v>
      </c>
      <c r="R117" s="159"/>
      <c r="S117" s="159" t="s">
        <v>131</v>
      </c>
      <c r="T117" s="159" t="s">
        <v>131</v>
      </c>
      <c r="U117" s="159">
        <v>0</v>
      </c>
      <c r="V117" s="159">
        <f>ROUND(E117*U117,2)</f>
        <v>0</v>
      </c>
      <c r="W117" s="159"/>
      <c r="X117" s="159" t="s">
        <v>239</v>
      </c>
      <c r="Y117" s="159" t="s">
        <v>134</v>
      </c>
      <c r="Z117" s="148"/>
      <c r="AA117" s="148"/>
      <c r="AB117" s="148"/>
      <c r="AC117" s="148"/>
      <c r="AD117" s="148"/>
      <c r="AE117" s="148"/>
      <c r="AF117" s="148"/>
      <c r="AG117" s="148" t="s">
        <v>240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x14ac:dyDescent="0.2">
      <c r="A118" s="161" t="s">
        <v>126</v>
      </c>
      <c r="B118" s="162" t="s">
        <v>91</v>
      </c>
      <c r="C118" s="183" t="s">
        <v>92</v>
      </c>
      <c r="D118" s="163"/>
      <c r="E118" s="164"/>
      <c r="F118" s="165"/>
      <c r="G118" s="165">
        <f>SUMIF(AG119:AG121,"&lt;&gt;NOR",G119:G121)</f>
        <v>0</v>
      </c>
      <c r="H118" s="165"/>
      <c r="I118" s="165">
        <f>SUM(I119:I121)</f>
        <v>0</v>
      </c>
      <c r="J118" s="165"/>
      <c r="K118" s="165">
        <f>SUM(K119:K121)</f>
        <v>0</v>
      </c>
      <c r="L118" s="165"/>
      <c r="M118" s="165">
        <f>SUM(M119:M121)</f>
        <v>0</v>
      </c>
      <c r="N118" s="164"/>
      <c r="O118" s="164">
        <f>SUM(O119:O121)</f>
        <v>0.01</v>
      </c>
      <c r="P118" s="164"/>
      <c r="Q118" s="164">
        <f>SUM(Q119:Q121)</f>
        <v>0</v>
      </c>
      <c r="R118" s="165"/>
      <c r="S118" s="165"/>
      <c r="T118" s="165"/>
      <c r="U118" s="165"/>
      <c r="V118" s="165">
        <f>SUM(V119:V121)</f>
        <v>5.74</v>
      </c>
      <c r="W118" s="165"/>
      <c r="X118" s="165"/>
      <c r="Y118" s="166"/>
      <c r="AG118" t="s">
        <v>127</v>
      </c>
    </row>
    <row r="119" spans="1:60" outlineLevel="1" x14ac:dyDescent="0.2">
      <c r="A119" s="175">
        <v>90</v>
      </c>
      <c r="B119" s="176" t="s">
        <v>331</v>
      </c>
      <c r="C119" s="184" t="s">
        <v>332</v>
      </c>
      <c r="D119" s="177" t="s">
        <v>152</v>
      </c>
      <c r="E119" s="178">
        <v>4</v>
      </c>
      <c r="F119" s="179"/>
      <c r="G119" s="180">
        <f>ROUND(E119*F119,2)</f>
        <v>0</v>
      </c>
      <c r="H119" s="179"/>
      <c r="I119" s="180">
        <f>ROUND(E119*H119,2)</f>
        <v>0</v>
      </c>
      <c r="J119" s="179"/>
      <c r="K119" s="180">
        <f>ROUND(E119*J119,2)</f>
        <v>0</v>
      </c>
      <c r="L119" s="180">
        <v>21</v>
      </c>
      <c r="M119" s="180">
        <f>G119*(1+L119/100)</f>
        <v>0</v>
      </c>
      <c r="N119" s="178">
        <v>2.5000000000000001E-4</v>
      </c>
      <c r="O119" s="178">
        <f>ROUND(E119*N119,2)</f>
        <v>0</v>
      </c>
      <c r="P119" s="178">
        <v>0</v>
      </c>
      <c r="Q119" s="178">
        <f>ROUND(E119*P119,2)</f>
        <v>0</v>
      </c>
      <c r="R119" s="180"/>
      <c r="S119" s="180" t="s">
        <v>131</v>
      </c>
      <c r="T119" s="180" t="s">
        <v>132</v>
      </c>
      <c r="U119" s="180">
        <v>0.30599999999999999</v>
      </c>
      <c r="V119" s="180">
        <f>ROUND(E119*U119,2)</f>
        <v>1.22</v>
      </c>
      <c r="W119" s="180"/>
      <c r="X119" s="180" t="s">
        <v>133</v>
      </c>
      <c r="Y119" s="181" t="s">
        <v>134</v>
      </c>
      <c r="Z119" s="148"/>
      <c r="AA119" s="148"/>
      <c r="AB119" s="148"/>
      <c r="AC119" s="148"/>
      <c r="AD119" s="148"/>
      <c r="AE119" s="148"/>
      <c r="AF119" s="148"/>
      <c r="AG119" s="148" t="s">
        <v>135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75">
        <v>91</v>
      </c>
      <c r="B120" s="176" t="s">
        <v>333</v>
      </c>
      <c r="C120" s="184" t="s">
        <v>334</v>
      </c>
      <c r="D120" s="177" t="s">
        <v>152</v>
      </c>
      <c r="E120" s="178">
        <v>12</v>
      </c>
      <c r="F120" s="179"/>
      <c r="G120" s="180">
        <f>ROUND(E120*F120,2)</f>
        <v>0</v>
      </c>
      <c r="H120" s="179"/>
      <c r="I120" s="180">
        <f>ROUND(E120*H120,2)</f>
        <v>0</v>
      </c>
      <c r="J120" s="179"/>
      <c r="K120" s="180">
        <f>ROUND(E120*J120,2)</f>
        <v>0</v>
      </c>
      <c r="L120" s="180">
        <v>21</v>
      </c>
      <c r="M120" s="180">
        <f>G120*(1+L120/100)</f>
        <v>0</v>
      </c>
      <c r="N120" s="178">
        <v>4.8999999999999998E-4</v>
      </c>
      <c r="O120" s="178">
        <f>ROUND(E120*N120,2)</f>
        <v>0.01</v>
      </c>
      <c r="P120" s="178">
        <v>0</v>
      </c>
      <c r="Q120" s="178">
        <f>ROUND(E120*P120,2)</f>
        <v>0</v>
      </c>
      <c r="R120" s="180"/>
      <c r="S120" s="180" t="s">
        <v>131</v>
      </c>
      <c r="T120" s="180" t="s">
        <v>132</v>
      </c>
      <c r="U120" s="180">
        <v>0.24299999999999999</v>
      </c>
      <c r="V120" s="180">
        <f>ROUND(E120*U120,2)</f>
        <v>2.92</v>
      </c>
      <c r="W120" s="180"/>
      <c r="X120" s="180" t="s">
        <v>133</v>
      </c>
      <c r="Y120" s="181" t="s">
        <v>134</v>
      </c>
      <c r="Z120" s="148"/>
      <c r="AA120" s="148"/>
      <c r="AB120" s="148"/>
      <c r="AC120" s="148"/>
      <c r="AD120" s="148"/>
      <c r="AE120" s="148"/>
      <c r="AF120" s="148"/>
      <c r="AG120" s="148" t="s">
        <v>135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5">
        <v>92</v>
      </c>
      <c r="B121" s="176" t="s">
        <v>335</v>
      </c>
      <c r="C121" s="184" t="s">
        <v>336</v>
      </c>
      <c r="D121" s="177" t="s">
        <v>157</v>
      </c>
      <c r="E121" s="178">
        <v>18</v>
      </c>
      <c r="F121" s="179"/>
      <c r="G121" s="180">
        <f>ROUND(E121*F121,2)</f>
        <v>0</v>
      </c>
      <c r="H121" s="179"/>
      <c r="I121" s="180">
        <f>ROUND(E121*H121,2)</f>
        <v>0</v>
      </c>
      <c r="J121" s="179"/>
      <c r="K121" s="180">
        <f>ROUND(E121*J121,2)</f>
        <v>0</v>
      </c>
      <c r="L121" s="180">
        <v>21</v>
      </c>
      <c r="M121" s="180">
        <f>G121*(1+L121/100)</f>
        <v>0</v>
      </c>
      <c r="N121" s="178">
        <v>6.9999999999999994E-5</v>
      </c>
      <c r="O121" s="178">
        <f>ROUND(E121*N121,2)</f>
        <v>0</v>
      </c>
      <c r="P121" s="178">
        <v>0</v>
      </c>
      <c r="Q121" s="178">
        <f>ROUND(E121*P121,2)</f>
        <v>0</v>
      </c>
      <c r="R121" s="180"/>
      <c r="S121" s="180" t="s">
        <v>131</v>
      </c>
      <c r="T121" s="180" t="s">
        <v>132</v>
      </c>
      <c r="U121" s="180">
        <v>8.8999999999999996E-2</v>
      </c>
      <c r="V121" s="180">
        <f>ROUND(E121*U121,2)</f>
        <v>1.6</v>
      </c>
      <c r="W121" s="180"/>
      <c r="X121" s="180" t="s">
        <v>133</v>
      </c>
      <c r="Y121" s="181" t="s">
        <v>134</v>
      </c>
      <c r="Z121" s="148"/>
      <c r="AA121" s="148"/>
      <c r="AB121" s="148"/>
      <c r="AC121" s="148"/>
      <c r="AD121" s="148"/>
      <c r="AE121" s="148"/>
      <c r="AF121" s="148"/>
      <c r="AG121" s="148" t="s">
        <v>135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x14ac:dyDescent="0.2">
      <c r="A122" s="161" t="s">
        <v>126</v>
      </c>
      <c r="B122" s="162" t="s">
        <v>93</v>
      </c>
      <c r="C122" s="183" t="s">
        <v>94</v>
      </c>
      <c r="D122" s="163"/>
      <c r="E122" s="164"/>
      <c r="F122" s="165"/>
      <c r="G122" s="165">
        <f>SUMIF(AG123:AG126,"&lt;&gt;NOR",G123:G126)</f>
        <v>0</v>
      </c>
      <c r="H122" s="165"/>
      <c r="I122" s="165">
        <f>SUM(I123:I126)</f>
        <v>0</v>
      </c>
      <c r="J122" s="165"/>
      <c r="K122" s="165">
        <f>SUM(K123:K126)</f>
        <v>0</v>
      </c>
      <c r="L122" s="165"/>
      <c r="M122" s="165">
        <f>SUM(M123:M126)</f>
        <v>0</v>
      </c>
      <c r="N122" s="164"/>
      <c r="O122" s="164">
        <f>SUM(O123:O126)</f>
        <v>0.17</v>
      </c>
      <c r="P122" s="164"/>
      <c r="Q122" s="164">
        <f>SUM(Q123:Q126)</f>
        <v>0.08</v>
      </c>
      <c r="R122" s="165"/>
      <c r="S122" s="165"/>
      <c r="T122" s="165"/>
      <c r="U122" s="165"/>
      <c r="V122" s="165">
        <f>SUM(V123:V126)</f>
        <v>43.870000000000005</v>
      </c>
      <c r="W122" s="165"/>
      <c r="X122" s="165"/>
      <c r="Y122" s="166"/>
      <c r="AG122" t="s">
        <v>127</v>
      </c>
    </row>
    <row r="123" spans="1:60" outlineLevel="1" x14ac:dyDescent="0.2">
      <c r="A123" s="175">
        <v>93</v>
      </c>
      <c r="B123" s="176" t="s">
        <v>337</v>
      </c>
      <c r="C123" s="184" t="s">
        <v>338</v>
      </c>
      <c r="D123" s="177" t="s">
        <v>152</v>
      </c>
      <c r="E123" s="178">
        <v>85</v>
      </c>
      <c r="F123" s="179"/>
      <c r="G123" s="180">
        <f>ROUND(E123*F123,2)</f>
        <v>0</v>
      </c>
      <c r="H123" s="179"/>
      <c r="I123" s="180">
        <f>ROUND(E123*H123,2)</f>
        <v>0</v>
      </c>
      <c r="J123" s="179"/>
      <c r="K123" s="180">
        <f>ROUND(E123*J123,2)</f>
        <v>0</v>
      </c>
      <c r="L123" s="180">
        <v>21</v>
      </c>
      <c r="M123" s="180">
        <f>G123*(1+L123/100)</f>
        <v>0</v>
      </c>
      <c r="N123" s="178">
        <v>0</v>
      </c>
      <c r="O123" s="178">
        <f>ROUND(E123*N123,2)</f>
        <v>0</v>
      </c>
      <c r="P123" s="178">
        <v>8.9999999999999998E-4</v>
      </c>
      <c r="Q123" s="178">
        <f>ROUND(E123*P123,2)</f>
        <v>0.08</v>
      </c>
      <c r="R123" s="180"/>
      <c r="S123" s="180" t="s">
        <v>131</v>
      </c>
      <c r="T123" s="180" t="s">
        <v>132</v>
      </c>
      <c r="U123" s="180">
        <v>7.9750000000000001E-2</v>
      </c>
      <c r="V123" s="180">
        <f>ROUND(E123*U123,2)</f>
        <v>6.78</v>
      </c>
      <c r="W123" s="180"/>
      <c r="X123" s="180" t="s">
        <v>133</v>
      </c>
      <c r="Y123" s="181" t="s">
        <v>134</v>
      </c>
      <c r="Z123" s="148"/>
      <c r="AA123" s="148"/>
      <c r="AB123" s="148"/>
      <c r="AC123" s="148"/>
      <c r="AD123" s="148"/>
      <c r="AE123" s="148"/>
      <c r="AF123" s="148"/>
      <c r="AG123" s="148" t="s">
        <v>135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1" x14ac:dyDescent="0.2">
      <c r="A124" s="175">
        <v>94</v>
      </c>
      <c r="B124" s="176" t="s">
        <v>339</v>
      </c>
      <c r="C124" s="184" t="s">
        <v>340</v>
      </c>
      <c r="D124" s="177" t="s">
        <v>152</v>
      </c>
      <c r="E124" s="178">
        <v>253.22219999999999</v>
      </c>
      <c r="F124" s="179"/>
      <c r="G124" s="180">
        <f>ROUND(E124*F124,2)</f>
        <v>0</v>
      </c>
      <c r="H124" s="179"/>
      <c r="I124" s="180">
        <f>ROUND(E124*H124,2)</f>
        <v>0</v>
      </c>
      <c r="J124" s="179"/>
      <c r="K124" s="180">
        <f>ROUND(E124*J124,2)</f>
        <v>0</v>
      </c>
      <c r="L124" s="180">
        <v>21</v>
      </c>
      <c r="M124" s="180">
        <f>G124*(1+L124/100)</f>
        <v>0</v>
      </c>
      <c r="N124" s="178">
        <v>1.4999999999999999E-4</v>
      </c>
      <c r="O124" s="178">
        <f>ROUND(E124*N124,2)</f>
        <v>0.04</v>
      </c>
      <c r="P124" s="178">
        <v>0</v>
      </c>
      <c r="Q124" s="178">
        <f>ROUND(E124*P124,2)</f>
        <v>0</v>
      </c>
      <c r="R124" s="180"/>
      <c r="S124" s="180" t="s">
        <v>131</v>
      </c>
      <c r="T124" s="180" t="s">
        <v>132</v>
      </c>
      <c r="U124" s="180">
        <v>3.2480000000000002E-2</v>
      </c>
      <c r="V124" s="180">
        <f>ROUND(E124*U124,2)</f>
        <v>8.2200000000000006</v>
      </c>
      <c r="W124" s="180"/>
      <c r="X124" s="180" t="s">
        <v>133</v>
      </c>
      <c r="Y124" s="181" t="s">
        <v>134</v>
      </c>
      <c r="Z124" s="148"/>
      <c r="AA124" s="148"/>
      <c r="AB124" s="148"/>
      <c r="AC124" s="148"/>
      <c r="AD124" s="148"/>
      <c r="AE124" s="148"/>
      <c r="AF124" s="148"/>
      <c r="AG124" s="148" t="s">
        <v>135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1" x14ac:dyDescent="0.2">
      <c r="A125" s="175">
        <v>95</v>
      </c>
      <c r="B125" s="176" t="s">
        <v>341</v>
      </c>
      <c r="C125" s="184" t="s">
        <v>342</v>
      </c>
      <c r="D125" s="177" t="s">
        <v>152</v>
      </c>
      <c r="E125" s="178">
        <v>253.22219999999999</v>
      </c>
      <c r="F125" s="179"/>
      <c r="G125" s="180">
        <f>ROUND(E125*F125,2)</f>
        <v>0</v>
      </c>
      <c r="H125" s="179"/>
      <c r="I125" s="180">
        <f>ROUND(E125*H125,2)</f>
        <v>0</v>
      </c>
      <c r="J125" s="179"/>
      <c r="K125" s="180">
        <f>ROUND(E125*J125,2)</f>
        <v>0</v>
      </c>
      <c r="L125" s="180">
        <v>21</v>
      </c>
      <c r="M125" s="180">
        <f>G125*(1+L125/100)</f>
        <v>0</v>
      </c>
      <c r="N125" s="178">
        <v>4.6000000000000001E-4</v>
      </c>
      <c r="O125" s="178">
        <f>ROUND(E125*N125,2)</f>
        <v>0.12</v>
      </c>
      <c r="P125" s="178">
        <v>0</v>
      </c>
      <c r="Q125" s="178">
        <f>ROUND(E125*P125,2)</f>
        <v>0</v>
      </c>
      <c r="R125" s="180"/>
      <c r="S125" s="180" t="s">
        <v>131</v>
      </c>
      <c r="T125" s="180" t="s">
        <v>132</v>
      </c>
      <c r="U125" s="180">
        <v>0.10191</v>
      </c>
      <c r="V125" s="180">
        <f>ROUND(E125*U125,2)</f>
        <v>25.81</v>
      </c>
      <c r="W125" s="180"/>
      <c r="X125" s="180" t="s">
        <v>133</v>
      </c>
      <c r="Y125" s="181" t="s">
        <v>134</v>
      </c>
      <c r="Z125" s="148"/>
      <c r="AA125" s="148"/>
      <c r="AB125" s="148"/>
      <c r="AC125" s="148"/>
      <c r="AD125" s="148"/>
      <c r="AE125" s="148"/>
      <c r="AF125" s="148"/>
      <c r="AG125" s="148" t="s">
        <v>135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">
      <c r="A126" s="175">
        <v>96</v>
      </c>
      <c r="B126" s="176" t="s">
        <v>343</v>
      </c>
      <c r="C126" s="184" t="s">
        <v>344</v>
      </c>
      <c r="D126" s="177" t="s">
        <v>152</v>
      </c>
      <c r="E126" s="178">
        <v>30</v>
      </c>
      <c r="F126" s="179"/>
      <c r="G126" s="180">
        <f>ROUND(E126*F126,2)</f>
        <v>0</v>
      </c>
      <c r="H126" s="179"/>
      <c r="I126" s="180">
        <f>ROUND(E126*H126,2)</f>
        <v>0</v>
      </c>
      <c r="J126" s="179"/>
      <c r="K126" s="180">
        <f>ROUND(E126*J126,2)</f>
        <v>0</v>
      </c>
      <c r="L126" s="180">
        <v>21</v>
      </c>
      <c r="M126" s="180">
        <f>G126*(1+L126/100)</f>
        <v>0</v>
      </c>
      <c r="N126" s="178">
        <v>4.2000000000000002E-4</v>
      </c>
      <c r="O126" s="178">
        <f>ROUND(E126*N126,2)</f>
        <v>0.01</v>
      </c>
      <c r="P126" s="178">
        <v>0</v>
      </c>
      <c r="Q126" s="178">
        <f>ROUND(E126*P126,2)</f>
        <v>0</v>
      </c>
      <c r="R126" s="180"/>
      <c r="S126" s="180" t="s">
        <v>131</v>
      </c>
      <c r="T126" s="180" t="s">
        <v>132</v>
      </c>
      <c r="U126" s="180">
        <v>0.10191</v>
      </c>
      <c r="V126" s="180">
        <f>ROUND(E126*U126,2)</f>
        <v>3.06</v>
      </c>
      <c r="W126" s="180"/>
      <c r="X126" s="180" t="s">
        <v>133</v>
      </c>
      <c r="Y126" s="181" t="s">
        <v>134</v>
      </c>
      <c r="Z126" s="148"/>
      <c r="AA126" s="148"/>
      <c r="AB126" s="148"/>
      <c r="AC126" s="148"/>
      <c r="AD126" s="148"/>
      <c r="AE126" s="148"/>
      <c r="AF126" s="148"/>
      <c r="AG126" s="148" t="s">
        <v>135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x14ac:dyDescent="0.2">
      <c r="A127" s="161" t="s">
        <v>126</v>
      </c>
      <c r="B127" s="162" t="s">
        <v>95</v>
      </c>
      <c r="C127" s="183" t="s">
        <v>96</v>
      </c>
      <c r="D127" s="163"/>
      <c r="E127" s="164"/>
      <c r="F127" s="165"/>
      <c r="G127" s="165">
        <f>SUMIF(AG128:AG134,"&lt;&gt;NOR",G128:G134)</f>
        <v>0</v>
      </c>
      <c r="H127" s="165"/>
      <c r="I127" s="165">
        <f>SUM(I128:I134)</f>
        <v>0</v>
      </c>
      <c r="J127" s="165"/>
      <c r="K127" s="165">
        <f>SUM(K128:K134)</f>
        <v>0</v>
      </c>
      <c r="L127" s="165"/>
      <c r="M127" s="165">
        <f>SUM(M128:M134)</f>
        <v>0</v>
      </c>
      <c r="N127" s="164"/>
      <c r="O127" s="164">
        <f>SUM(O128:O134)</f>
        <v>0</v>
      </c>
      <c r="P127" s="164"/>
      <c r="Q127" s="164">
        <f>SUM(Q128:Q134)</f>
        <v>0</v>
      </c>
      <c r="R127" s="165"/>
      <c r="S127" s="165"/>
      <c r="T127" s="165"/>
      <c r="U127" s="165"/>
      <c r="V127" s="165">
        <f>SUM(V128:V134)</f>
        <v>120.45</v>
      </c>
      <c r="W127" s="165"/>
      <c r="X127" s="165"/>
      <c r="Y127" s="166"/>
      <c r="AG127" t="s">
        <v>127</v>
      </c>
    </row>
    <row r="128" spans="1:60" outlineLevel="1" x14ac:dyDescent="0.2">
      <c r="A128" s="175">
        <v>97</v>
      </c>
      <c r="B128" s="176" t="s">
        <v>345</v>
      </c>
      <c r="C128" s="184" t="s">
        <v>346</v>
      </c>
      <c r="D128" s="177" t="s">
        <v>197</v>
      </c>
      <c r="E128" s="178">
        <v>13.095649999999999</v>
      </c>
      <c r="F128" s="179"/>
      <c r="G128" s="180">
        <f t="shared" ref="G128:G134" si="35">ROUND(E128*F128,2)</f>
        <v>0</v>
      </c>
      <c r="H128" s="179"/>
      <c r="I128" s="180">
        <f t="shared" ref="I128:I134" si="36">ROUND(E128*H128,2)</f>
        <v>0</v>
      </c>
      <c r="J128" s="179"/>
      <c r="K128" s="180">
        <f t="shared" ref="K128:K134" si="37">ROUND(E128*J128,2)</f>
        <v>0</v>
      </c>
      <c r="L128" s="180">
        <v>21</v>
      </c>
      <c r="M128" s="180">
        <f t="shared" ref="M128:M134" si="38">G128*(1+L128/100)</f>
        <v>0</v>
      </c>
      <c r="N128" s="178">
        <v>0</v>
      </c>
      <c r="O128" s="178">
        <f t="shared" ref="O128:O134" si="39">ROUND(E128*N128,2)</f>
        <v>0</v>
      </c>
      <c r="P128" s="178">
        <v>0</v>
      </c>
      <c r="Q128" s="178">
        <f t="shared" ref="Q128:Q134" si="40">ROUND(E128*P128,2)</f>
        <v>0</v>
      </c>
      <c r="R128" s="180"/>
      <c r="S128" s="180" t="s">
        <v>131</v>
      </c>
      <c r="T128" s="180" t="s">
        <v>132</v>
      </c>
      <c r="U128" s="180">
        <v>0.27700000000000002</v>
      </c>
      <c r="V128" s="180">
        <f t="shared" ref="V128:V134" si="41">ROUND(E128*U128,2)</f>
        <v>3.63</v>
      </c>
      <c r="W128" s="180"/>
      <c r="X128" s="180" t="s">
        <v>347</v>
      </c>
      <c r="Y128" s="181" t="s">
        <v>134</v>
      </c>
      <c r="Z128" s="148"/>
      <c r="AA128" s="148"/>
      <c r="AB128" s="148"/>
      <c r="AC128" s="148"/>
      <c r="AD128" s="148"/>
      <c r="AE128" s="148"/>
      <c r="AF128" s="148"/>
      <c r="AG128" s="148" t="s">
        <v>348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">
      <c r="A129" s="175">
        <v>98</v>
      </c>
      <c r="B129" s="176" t="s">
        <v>349</v>
      </c>
      <c r="C129" s="184" t="s">
        <v>350</v>
      </c>
      <c r="D129" s="177" t="s">
        <v>197</v>
      </c>
      <c r="E129" s="178">
        <v>13.095649999999999</v>
      </c>
      <c r="F129" s="179"/>
      <c r="G129" s="180">
        <f t="shared" si="35"/>
        <v>0</v>
      </c>
      <c r="H129" s="179"/>
      <c r="I129" s="180">
        <f t="shared" si="36"/>
        <v>0</v>
      </c>
      <c r="J129" s="179"/>
      <c r="K129" s="180">
        <f t="shared" si="37"/>
        <v>0</v>
      </c>
      <c r="L129" s="180">
        <v>21</v>
      </c>
      <c r="M129" s="180">
        <f t="shared" si="38"/>
        <v>0</v>
      </c>
      <c r="N129" s="178">
        <v>0</v>
      </c>
      <c r="O129" s="178">
        <f t="shared" si="39"/>
        <v>0</v>
      </c>
      <c r="P129" s="178">
        <v>0</v>
      </c>
      <c r="Q129" s="178">
        <f t="shared" si="40"/>
        <v>0</v>
      </c>
      <c r="R129" s="180"/>
      <c r="S129" s="180" t="s">
        <v>131</v>
      </c>
      <c r="T129" s="180" t="s">
        <v>132</v>
      </c>
      <c r="U129" s="180">
        <v>2.0670000000000002</v>
      </c>
      <c r="V129" s="180">
        <f t="shared" si="41"/>
        <v>27.07</v>
      </c>
      <c r="W129" s="180"/>
      <c r="X129" s="180" t="s">
        <v>347</v>
      </c>
      <c r="Y129" s="181" t="s">
        <v>134</v>
      </c>
      <c r="Z129" s="148"/>
      <c r="AA129" s="148"/>
      <c r="AB129" s="148"/>
      <c r="AC129" s="148"/>
      <c r="AD129" s="148"/>
      <c r="AE129" s="148"/>
      <c r="AF129" s="148"/>
      <c r="AG129" s="148" t="s">
        <v>348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5">
        <v>99</v>
      </c>
      <c r="B130" s="176" t="s">
        <v>351</v>
      </c>
      <c r="C130" s="184" t="s">
        <v>352</v>
      </c>
      <c r="D130" s="177" t="s">
        <v>197</v>
      </c>
      <c r="E130" s="178">
        <v>13.095649999999999</v>
      </c>
      <c r="F130" s="179"/>
      <c r="G130" s="180">
        <f t="shared" si="35"/>
        <v>0</v>
      </c>
      <c r="H130" s="179"/>
      <c r="I130" s="180">
        <f t="shared" si="36"/>
        <v>0</v>
      </c>
      <c r="J130" s="179"/>
      <c r="K130" s="180">
        <f t="shared" si="37"/>
        <v>0</v>
      </c>
      <c r="L130" s="180">
        <v>21</v>
      </c>
      <c r="M130" s="180">
        <f t="shared" si="38"/>
        <v>0</v>
      </c>
      <c r="N130" s="178">
        <v>0</v>
      </c>
      <c r="O130" s="178">
        <f t="shared" si="39"/>
        <v>0</v>
      </c>
      <c r="P130" s="178">
        <v>0</v>
      </c>
      <c r="Q130" s="178">
        <f t="shared" si="40"/>
        <v>0</v>
      </c>
      <c r="R130" s="180"/>
      <c r="S130" s="180" t="s">
        <v>131</v>
      </c>
      <c r="T130" s="180" t="s">
        <v>132</v>
      </c>
      <c r="U130" s="180">
        <v>3.92</v>
      </c>
      <c r="V130" s="180">
        <f t="shared" si="41"/>
        <v>51.33</v>
      </c>
      <c r="W130" s="180"/>
      <c r="X130" s="180" t="s">
        <v>347</v>
      </c>
      <c r="Y130" s="181" t="s">
        <v>134</v>
      </c>
      <c r="Z130" s="148"/>
      <c r="AA130" s="148"/>
      <c r="AB130" s="148"/>
      <c r="AC130" s="148"/>
      <c r="AD130" s="148"/>
      <c r="AE130" s="148"/>
      <c r="AF130" s="148"/>
      <c r="AG130" s="148" t="s">
        <v>348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75">
        <v>100</v>
      </c>
      <c r="B131" s="176" t="s">
        <v>353</v>
      </c>
      <c r="C131" s="184" t="s">
        <v>354</v>
      </c>
      <c r="D131" s="177" t="s">
        <v>197</v>
      </c>
      <c r="E131" s="178">
        <v>157.14779999999999</v>
      </c>
      <c r="F131" s="179"/>
      <c r="G131" s="180">
        <f t="shared" si="35"/>
        <v>0</v>
      </c>
      <c r="H131" s="179"/>
      <c r="I131" s="180">
        <f t="shared" si="36"/>
        <v>0</v>
      </c>
      <c r="J131" s="179"/>
      <c r="K131" s="180">
        <f t="shared" si="37"/>
        <v>0</v>
      </c>
      <c r="L131" s="180">
        <v>21</v>
      </c>
      <c r="M131" s="180">
        <f t="shared" si="38"/>
        <v>0</v>
      </c>
      <c r="N131" s="178">
        <v>0</v>
      </c>
      <c r="O131" s="178">
        <f t="shared" si="39"/>
        <v>0</v>
      </c>
      <c r="P131" s="178">
        <v>0</v>
      </c>
      <c r="Q131" s="178">
        <f t="shared" si="40"/>
        <v>0</v>
      </c>
      <c r="R131" s="180"/>
      <c r="S131" s="180" t="s">
        <v>131</v>
      </c>
      <c r="T131" s="180" t="s">
        <v>132</v>
      </c>
      <c r="U131" s="180">
        <v>0</v>
      </c>
      <c r="V131" s="180">
        <f t="shared" si="41"/>
        <v>0</v>
      </c>
      <c r="W131" s="180"/>
      <c r="X131" s="180" t="s">
        <v>347</v>
      </c>
      <c r="Y131" s="181" t="s">
        <v>134</v>
      </c>
      <c r="Z131" s="148"/>
      <c r="AA131" s="148"/>
      <c r="AB131" s="148"/>
      <c r="AC131" s="148"/>
      <c r="AD131" s="148"/>
      <c r="AE131" s="148"/>
      <c r="AF131" s="148"/>
      <c r="AG131" s="148" t="s">
        <v>348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1" x14ac:dyDescent="0.2">
      <c r="A132" s="175">
        <v>101</v>
      </c>
      <c r="B132" s="176" t="s">
        <v>355</v>
      </c>
      <c r="C132" s="184" t="s">
        <v>356</v>
      </c>
      <c r="D132" s="177" t="s">
        <v>197</v>
      </c>
      <c r="E132" s="178">
        <v>13.095649999999999</v>
      </c>
      <c r="F132" s="179"/>
      <c r="G132" s="180">
        <f t="shared" si="35"/>
        <v>0</v>
      </c>
      <c r="H132" s="179"/>
      <c r="I132" s="180">
        <f t="shared" si="36"/>
        <v>0</v>
      </c>
      <c r="J132" s="179"/>
      <c r="K132" s="180">
        <f t="shared" si="37"/>
        <v>0</v>
      </c>
      <c r="L132" s="180">
        <v>21</v>
      </c>
      <c r="M132" s="180">
        <f t="shared" si="38"/>
        <v>0</v>
      </c>
      <c r="N132" s="178">
        <v>0</v>
      </c>
      <c r="O132" s="178">
        <f t="shared" si="39"/>
        <v>0</v>
      </c>
      <c r="P132" s="178">
        <v>0</v>
      </c>
      <c r="Q132" s="178">
        <f t="shared" si="40"/>
        <v>0</v>
      </c>
      <c r="R132" s="180"/>
      <c r="S132" s="180" t="s">
        <v>131</v>
      </c>
      <c r="T132" s="180" t="s">
        <v>132</v>
      </c>
      <c r="U132" s="180">
        <v>1.8839999999999999</v>
      </c>
      <c r="V132" s="180">
        <f t="shared" si="41"/>
        <v>24.67</v>
      </c>
      <c r="W132" s="180"/>
      <c r="X132" s="180" t="s">
        <v>347</v>
      </c>
      <c r="Y132" s="181" t="s">
        <v>134</v>
      </c>
      <c r="Z132" s="148"/>
      <c r="AA132" s="148"/>
      <c r="AB132" s="148"/>
      <c r="AC132" s="148"/>
      <c r="AD132" s="148"/>
      <c r="AE132" s="148"/>
      <c r="AF132" s="148"/>
      <c r="AG132" s="148" t="s">
        <v>348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">
      <c r="A133" s="175">
        <v>102</v>
      </c>
      <c r="B133" s="176" t="s">
        <v>357</v>
      </c>
      <c r="C133" s="184" t="s">
        <v>358</v>
      </c>
      <c r="D133" s="177" t="s">
        <v>197</v>
      </c>
      <c r="E133" s="178">
        <v>65.478250000000003</v>
      </c>
      <c r="F133" s="179"/>
      <c r="G133" s="180">
        <f t="shared" si="35"/>
        <v>0</v>
      </c>
      <c r="H133" s="179"/>
      <c r="I133" s="180">
        <f t="shared" si="36"/>
        <v>0</v>
      </c>
      <c r="J133" s="179"/>
      <c r="K133" s="180">
        <f t="shared" si="37"/>
        <v>0</v>
      </c>
      <c r="L133" s="180">
        <v>21</v>
      </c>
      <c r="M133" s="180">
        <f t="shared" si="38"/>
        <v>0</v>
      </c>
      <c r="N133" s="178">
        <v>0</v>
      </c>
      <c r="O133" s="178">
        <f t="shared" si="39"/>
        <v>0</v>
      </c>
      <c r="P133" s="178">
        <v>0</v>
      </c>
      <c r="Q133" s="178">
        <f t="shared" si="40"/>
        <v>0</v>
      </c>
      <c r="R133" s="180"/>
      <c r="S133" s="180" t="s">
        <v>131</v>
      </c>
      <c r="T133" s="180" t="s">
        <v>132</v>
      </c>
      <c r="U133" s="180">
        <v>0.21</v>
      </c>
      <c r="V133" s="180">
        <f t="shared" si="41"/>
        <v>13.75</v>
      </c>
      <c r="W133" s="180"/>
      <c r="X133" s="180" t="s">
        <v>347</v>
      </c>
      <c r="Y133" s="181" t="s">
        <v>134</v>
      </c>
      <c r="Z133" s="148"/>
      <c r="AA133" s="148"/>
      <c r="AB133" s="148"/>
      <c r="AC133" s="148"/>
      <c r="AD133" s="148"/>
      <c r="AE133" s="148"/>
      <c r="AF133" s="148"/>
      <c r="AG133" s="148" t="s">
        <v>348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68">
        <v>103</v>
      </c>
      <c r="B134" s="169" t="s">
        <v>359</v>
      </c>
      <c r="C134" s="185" t="s">
        <v>360</v>
      </c>
      <c r="D134" s="170" t="s">
        <v>197</v>
      </c>
      <c r="E134" s="171">
        <v>13.095649999999999</v>
      </c>
      <c r="F134" s="172"/>
      <c r="G134" s="173">
        <f t="shared" si="35"/>
        <v>0</v>
      </c>
      <c r="H134" s="172"/>
      <c r="I134" s="173">
        <f t="shared" si="36"/>
        <v>0</v>
      </c>
      <c r="J134" s="172"/>
      <c r="K134" s="173">
        <f t="shared" si="37"/>
        <v>0</v>
      </c>
      <c r="L134" s="173">
        <v>21</v>
      </c>
      <c r="M134" s="173">
        <f t="shared" si="38"/>
        <v>0</v>
      </c>
      <c r="N134" s="171">
        <v>0</v>
      </c>
      <c r="O134" s="171">
        <f t="shared" si="39"/>
        <v>0</v>
      </c>
      <c r="P134" s="171">
        <v>0</v>
      </c>
      <c r="Q134" s="171">
        <f t="shared" si="40"/>
        <v>0</v>
      </c>
      <c r="R134" s="173"/>
      <c r="S134" s="173" t="s">
        <v>361</v>
      </c>
      <c r="T134" s="173" t="s">
        <v>132</v>
      </c>
      <c r="U134" s="173">
        <v>0</v>
      </c>
      <c r="V134" s="173">
        <f t="shared" si="41"/>
        <v>0</v>
      </c>
      <c r="W134" s="173"/>
      <c r="X134" s="173" t="s">
        <v>347</v>
      </c>
      <c r="Y134" s="174" t="s">
        <v>134</v>
      </c>
      <c r="Z134" s="148"/>
      <c r="AA134" s="148"/>
      <c r="AB134" s="148"/>
      <c r="AC134" s="148"/>
      <c r="AD134" s="148"/>
      <c r="AE134" s="148"/>
      <c r="AF134" s="148"/>
      <c r="AG134" s="148" t="s">
        <v>348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x14ac:dyDescent="0.2">
      <c r="A135" s="3"/>
      <c r="B135" s="4"/>
      <c r="C135" s="187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E135">
        <v>12</v>
      </c>
      <c r="AF135">
        <v>21</v>
      </c>
      <c r="AG135" t="s">
        <v>112</v>
      </c>
    </row>
    <row r="136" spans="1:60" x14ac:dyDescent="0.2">
      <c r="A136" s="151"/>
      <c r="B136" s="152" t="s">
        <v>31</v>
      </c>
      <c r="C136" s="188"/>
      <c r="D136" s="153"/>
      <c r="E136" s="154"/>
      <c r="F136" s="154"/>
      <c r="G136" s="167">
        <f>G8+G16+G22+G27+G29+G38+G43+G46+G48+G50+G63+G65+G69+G73+G77+G88+G90+G93+G102+G107+G112+G118+G122+G127</f>
        <v>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E136">
        <f>SUMIF(L7:L134,AE135,G7:G134)</f>
        <v>0</v>
      </c>
      <c r="AF136">
        <f>SUMIF(L7:L134,AF135,G7:G134)</f>
        <v>0</v>
      </c>
      <c r="AG136" t="s">
        <v>362</v>
      </c>
    </row>
    <row r="137" spans="1:60" x14ac:dyDescent="0.2">
      <c r="A137" s="3"/>
      <c r="B137" s="4"/>
      <c r="C137" s="187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60" x14ac:dyDescent="0.2">
      <c r="A138" s="3"/>
      <c r="B138" s="4"/>
      <c r="C138" s="187"/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60" x14ac:dyDescent="0.2">
      <c r="A139" s="253" t="s">
        <v>363</v>
      </c>
      <c r="B139" s="253"/>
      <c r="C139" s="254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 x14ac:dyDescent="0.2">
      <c r="A140" s="255"/>
      <c r="B140" s="256"/>
      <c r="C140" s="257"/>
      <c r="D140" s="256"/>
      <c r="E140" s="256"/>
      <c r="F140" s="256"/>
      <c r="G140" s="25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G140" t="s">
        <v>364</v>
      </c>
    </row>
    <row r="141" spans="1:60" x14ac:dyDescent="0.2">
      <c r="A141" s="259"/>
      <c r="B141" s="260"/>
      <c r="C141" s="261"/>
      <c r="D141" s="260"/>
      <c r="E141" s="260"/>
      <c r="F141" s="260"/>
      <c r="G141" s="26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 x14ac:dyDescent="0.2">
      <c r="A142" s="259"/>
      <c r="B142" s="260"/>
      <c r="C142" s="261"/>
      <c r="D142" s="260"/>
      <c r="E142" s="260"/>
      <c r="F142" s="260"/>
      <c r="G142" s="26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 x14ac:dyDescent="0.2">
      <c r="A143" s="259"/>
      <c r="B143" s="260"/>
      <c r="C143" s="261"/>
      <c r="D143" s="260"/>
      <c r="E143" s="260"/>
      <c r="F143" s="260"/>
      <c r="G143" s="26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">
      <c r="A144" s="263"/>
      <c r="B144" s="264"/>
      <c r="C144" s="265"/>
      <c r="D144" s="264"/>
      <c r="E144" s="264"/>
      <c r="F144" s="264"/>
      <c r="G144" s="26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33" x14ac:dyDescent="0.2">
      <c r="A145" s="3"/>
      <c r="B145" s="4"/>
      <c r="C145" s="187"/>
      <c r="D145" s="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33" x14ac:dyDescent="0.2">
      <c r="C146" s="189"/>
      <c r="D146" s="10"/>
      <c r="AG146" t="s">
        <v>365</v>
      </c>
    </row>
    <row r="147" spans="1:33" x14ac:dyDescent="0.2">
      <c r="D147" s="10"/>
    </row>
    <row r="148" spans="1:33" x14ac:dyDescent="0.2">
      <c r="D148" s="10"/>
    </row>
    <row r="149" spans="1:33" x14ac:dyDescent="0.2">
      <c r="D149" s="10"/>
    </row>
    <row r="150" spans="1:33" x14ac:dyDescent="0.2">
      <c r="D150" s="10"/>
    </row>
    <row r="151" spans="1:33" x14ac:dyDescent="0.2">
      <c r="D151" s="10"/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40:G144"/>
    <mergeCell ref="A1:G1"/>
    <mergeCell ref="C2:G2"/>
    <mergeCell ref="C3:G3"/>
    <mergeCell ref="C4:G4"/>
    <mergeCell ref="A139:C13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2026-04-23T14:44:47Z</dcterms:modified>
</cp:coreProperties>
</file>